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DDABA641-71E5-42B5-A064-86336416303C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квітень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9" i="10" l="1"/>
  <c r="T9" i="10"/>
  <c r="V8" i="10" l="1"/>
  <c r="U8" i="10"/>
  <c r="I9" i="10"/>
  <c r="P9" i="10" s="1"/>
  <c r="I8" i="10"/>
  <c r="P8" i="10" s="1"/>
  <c r="M10" i="10"/>
  <c r="J10" i="10" l="1"/>
  <c r="N10" i="10"/>
  <c r="H10" i="10"/>
  <c r="G10" i="10"/>
  <c r="I10" i="10"/>
  <c r="K10" i="10"/>
  <c r="Q10" i="10"/>
  <c r="R10" i="10"/>
  <c r="L10" i="10"/>
  <c r="O10" i="10"/>
  <c r="T10" i="10" l="1"/>
  <c r="S9" i="10"/>
  <c r="V9" i="10" s="1"/>
  <c r="P10" i="10"/>
  <c r="S10" i="10" l="1"/>
  <c r="U10" i="10" s="1"/>
  <c r="V10" i="10" s="1"/>
</calcChain>
</file>

<file path=xl/sharedStrings.xml><?xml version="1.0" encoding="utf-8"?>
<sst xmlns="http://schemas.openxmlformats.org/spreadsheetml/2006/main" count="32" uniqueCount="32">
  <si>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</si>
  <si>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</si>
  <si>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</si>
  <si>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</si>
  <si>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</si>
  <si>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</si>
  <si>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</si>
  <si>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Чернігівської ОДА</t>
  </si>
  <si>
    <t>ВИТЯГ З РОЗРАХУНКОВО-ПЛАТІЖНОЇ ВІДОМОСТІ</t>
  </si>
  <si>
    <t xml:space="preserve"> Керівництво</t>
  </si>
  <si>
    <t>Премія</t>
  </si>
  <si>
    <t>Матеріальна допомога до щорічної основної відпустки</t>
  </si>
  <si>
    <t>грн</t>
  </si>
  <si>
    <t>Погашення кредиторської заборгованості із виплати заробітної плати за попередній період</t>
  </si>
  <si>
    <t>Відділ з питань ветеранської політики</t>
  </si>
  <si>
    <t>Петренко О.М.</t>
  </si>
  <si>
    <t>начальник Відділу</t>
  </si>
  <si>
    <t xml:space="preserve">      Оклад</t>
  </si>
  <si>
    <t xml:space="preserve"> Надбавка  за ранг</t>
  </si>
  <si>
    <t xml:space="preserve"> Надбавка за вислугу років</t>
  </si>
  <si>
    <t xml:space="preserve"> Податок на доходи ФО</t>
  </si>
  <si>
    <t>Військовий збір</t>
  </si>
  <si>
    <t>Індексація</t>
  </si>
  <si>
    <t>Мазій Л.В.</t>
  </si>
  <si>
    <t>заступник начальника відділу</t>
  </si>
  <si>
    <t>Матеріальна допомога на вирішення соціально-побутових питань</t>
  </si>
  <si>
    <t>доплата за ведення закупівель</t>
  </si>
  <si>
    <t>відпустка</t>
  </si>
  <si>
    <t>Виплачено</t>
  </si>
  <si>
    <t>квітень  2026 р.</t>
  </si>
  <si>
    <t>Кредиторська заборгованість із виплати заробітної плати за квітень 2026 року</t>
  </si>
  <si>
    <t>ВСЬОГО до виплати  за квітень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</si>
</sst>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4" fontId="0" fillId="0" borderId="1" xfId="0" applyNumberForma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17" fontId="0" fillId="0" borderId="0" xfId="0" applyNumberFormat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6"/>
  <sheetViews>
    <sheetView tabSelected="1" topLeftCell="H1" workbookViewId="0">
      <selection activeCell="F22" sqref="F22"/>
    </sheetView>
  </sheetViews>
  <sheetFormatPr defaultRowHeight="15" x14ac:dyDescent="0.25"/>
  <cols>
    <col min="1" max="1" width="4.42578125" customWidth="1"/>
    <col min="2" max="2" width="7.28515625" hidden="1" customWidth="1"/>
    <col min="3" max="3" width="15.5703125" customWidth="1"/>
    <col min="4" max="4" width="0" hidden="1" customWidth="1"/>
    <col min="5" max="5" width="19.42578125" customWidth="1"/>
    <col min="6" max="6" width="6.28515625" customWidth="1"/>
    <col min="7" max="7" width="10.140625" customWidth="1"/>
    <col min="8" max="8" width="9.85546875" customWidth="1"/>
    <col min="9" max="9" width="10.28515625" customWidth="1"/>
    <col min="10" max="10" width="9.140625" customWidth="1"/>
    <col min="11" max="11" width="10.28515625" customWidth="1"/>
    <col min="12" max="12" width="10.7109375" customWidth="1"/>
    <col min="13" max="13" width="12.28515625" customWidth="1"/>
    <col min="14" max="14" width="11.42578125" customWidth="1"/>
    <col min="15" max="15" width="8.42578125" customWidth="1"/>
    <col min="16" max="16" width="11.85546875" customWidth="1"/>
    <col min="17" max="17" width="14.7109375" customWidth="1"/>
    <col min="18" max="18" width="10.85546875" customWidth="1"/>
    <col min="19" max="19" width="10.28515625" customWidth="1"/>
    <col min="20" max="20" width="11.140625" customWidth="1"/>
    <col min="21" max="21" width="14.140625" customWidth="1"/>
    <col min="22" max="22" width="16.140625" style="8" customWidth="1"/>
  </cols>
  <sheetData>
    <row r="1" spans="1:22" x14ac:dyDescent="0.25">
      <c r="A1" t="s">
        <v>14</v>
      </c>
    </row>
    <row r="2" spans="1:22" x14ac:dyDescent="0.25">
      <c r="A2" t="s">
        <v>7</v>
      </c>
      <c r="I2" s="6" t="s">
        <v>8</v>
      </c>
      <c r="J2" s="6"/>
      <c r="K2" s="6"/>
      <c r="L2" s="6"/>
      <c r="M2" s="6"/>
      <c r="N2" s="6"/>
      <c r="O2" s="6"/>
    </row>
    <row r="3" spans="1:22" x14ac:dyDescent="0.25">
      <c r="G3" t="s">
        <v>9</v>
      </c>
    </row>
    <row r="4" spans="1:22" x14ac:dyDescent="0.25">
      <c r="G4" s="18" t="s">
        <v>29</v>
      </c>
      <c r="H4" s="18"/>
    </row>
    <row r="6" spans="1:22" x14ac:dyDescent="0.25">
      <c r="V6" s="9" t="s">
        <v>12</v>
      </c>
    </row>
    <row r="7" spans="1:22" ht="114.75" customHeight="1" x14ac:dyDescent="0.25">
      <c r="A7" s="4" t="s">
        <v>0</v>
      </c>
      <c r="B7" s="4" t="s">
        <v>1</v>
      </c>
      <c r="C7" s="4" t="s">
        <v>2</v>
      </c>
      <c r="D7" s="4"/>
      <c r="E7" s="4" t="s">
        <v>3</v>
      </c>
      <c r="F7" s="4" t="s">
        <v>4</v>
      </c>
      <c r="G7" s="4" t="s">
        <v>17</v>
      </c>
      <c r="H7" s="4" t="s">
        <v>18</v>
      </c>
      <c r="I7" s="4" t="s">
        <v>19</v>
      </c>
      <c r="J7" s="4" t="s">
        <v>10</v>
      </c>
      <c r="K7" s="4" t="s">
        <v>11</v>
      </c>
      <c r="L7" s="4" t="s">
        <v>25</v>
      </c>
      <c r="M7" s="4" t="s">
        <v>27</v>
      </c>
      <c r="N7" s="4" t="s">
        <v>26</v>
      </c>
      <c r="O7" s="4" t="s">
        <v>22</v>
      </c>
      <c r="P7" s="4" t="s">
        <v>5</v>
      </c>
      <c r="Q7" s="3" t="s">
        <v>13</v>
      </c>
      <c r="R7" s="4" t="s">
        <v>28</v>
      </c>
      <c r="S7" s="4" t="s">
        <v>20</v>
      </c>
      <c r="T7" s="4" t="s">
        <v>21</v>
      </c>
      <c r="U7" s="4" t="s">
        <v>31</v>
      </c>
      <c r="V7" s="3" t="s">
        <v>30</v>
      </c>
    </row>
    <row r="8" spans="1:22" x14ac:dyDescent="0.25">
      <c r="A8" s="4">
        <v>1</v>
      </c>
      <c r="B8" s="4">
        <v>99</v>
      </c>
      <c r="C8" s="4" t="s">
        <v>15</v>
      </c>
      <c r="D8" s="2"/>
      <c r="E8" s="3" t="s">
        <v>16</v>
      </c>
      <c r="F8" s="4">
        <v>22</v>
      </c>
      <c r="G8" s="10">
        <v>53021</v>
      </c>
      <c r="H8" s="10">
        <v>500</v>
      </c>
      <c r="I8" s="10">
        <f>SUM(G8*30%)</f>
        <v>15906.3</v>
      </c>
      <c r="J8" s="10">
        <v>0</v>
      </c>
      <c r="K8" s="11">
        <v>0</v>
      </c>
      <c r="L8" s="10"/>
      <c r="M8" s="10">
        <v>0</v>
      </c>
      <c r="N8" s="10">
        <v>0</v>
      </c>
      <c r="O8" s="10">
        <v>0</v>
      </c>
      <c r="P8" s="13">
        <f>SUM(G8+H8+I8+J8+K8+L8+M8+N8+O8)</f>
        <v>69427.3</v>
      </c>
      <c r="Q8" s="12">
        <v>10051.07</v>
      </c>
      <c r="R8" s="10">
        <v>49102.11</v>
      </c>
      <c r="S8" s="12">
        <v>12496.91</v>
      </c>
      <c r="T8" s="12">
        <v>3471.36</v>
      </c>
      <c r="U8" s="14">
        <f>SUM(P8-S8-T8)</f>
        <v>53459.03</v>
      </c>
      <c r="V8" s="10">
        <f>SUM(U8-R8)</f>
        <v>4356.9199999999983</v>
      </c>
    </row>
    <row r="9" spans="1:22" ht="30" x14ac:dyDescent="0.25">
      <c r="A9" s="4">
        <v>2</v>
      </c>
      <c r="B9" s="4"/>
      <c r="C9" s="4" t="s">
        <v>23</v>
      </c>
      <c r="D9" s="2"/>
      <c r="E9" s="3" t="s">
        <v>24</v>
      </c>
      <c r="F9" s="4">
        <v>22</v>
      </c>
      <c r="G9" s="10">
        <v>50370</v>
      </c>
      <c r="H9" s="10">
        <v>800</v>
      </c>
      <c r="I9" s="10">
        <f>SUM(G9*30%)</f>
        <v>15111</v>
      </c>
      <c r="J9" s="10">
        <v>0</v>
      </c>
      <c r="K9" s="11"/>
      <c r="L9" s="10">
        <v>0</v>
      </c>
      <c r="M9" s="10">
        <v>0</v>
      </c>
      <c r="N9" s="10">
        <v>2518.5</v>
      </c>
      <c r="O9" s="10">
        <v>0</v>
      </c>
      <c r="P9" s="13">
        <f>SUM(G9+H9+I9+M9+N9)</f>
        <v>68799.5</v>
      </c>
      <c r="Q9" s="12">
        <v>9952.07</v>
      </c>
      <c r="R9" s="10">
        <v>48500.04</v>
      </c>
      <c r="S9" s="12">
        <f>SUM(P9*18/100)</f>
        <v>12383.91</v>
      </c>
      <c r="T9" s="12">
        <f>SUM(P9*5/100-0.01)</f>
        <v>3439.9649999999997</v>
      </c>
      <c r="U9" s="14">
        <f>SUM(P9-S9-T9-0.01)</f>
        <v>52975.614999999998</v>
      </c>
      <c r="V9" s="10">
        <f t="shared" ref="V9:V10" si="0">SUM(U9-R9)</f>
        <v>4475.5749999999971</v>
      </c>
    </row>
    <row r="10" spans="1:22" ht="19.5" customHeight="1" x14ac:dyDescent="0.25">
      <c r="A10" s="15" t="s">
        <v>6</v>
      </c>
      <c r="B10" s="16"/>
      <c r="C10" s="16"/>
      <c r="D10" s="16"/>
      <c r="E10" s="17"/>
      <c r="F10" s="5"/>
      <c r="G10" s="13">
        <f t="shared" ref="G10:L10" si="1">SUM(G8:G9)</f>
        <v>103391</v>
      </c>
      <c r="H10" s="13">
        <f>SUM(H8:H9)</f>
        <v>1300</v>
      </c>
      <c r="I10" s="13">
        <f t="shared" si="1"/>
        <v>31017.3</v>
      </c>
      <c r="J10" s="13">
        <f t="shared" si="1"/>
        <v>0</v>
      </c>
      <c r="K10" s="13">
        <f t="shared" si="1"/>
        <v>0</v>
      </c>
      <c r="L10" s="13">
        <f t="shared" si="1"/>
        <v>0</v>
      </c>
      <c r="M10" s="13">
        <f>SUM(M8:M9)</f>
        <v>0</v>
      </c>
      <c r="N10" s="13">
        <f>SUM(N8:N9)</f>
        <v>2518.5</v>
      </c>
      <c r="O10" s="13">
        <f t="shared" ref="O10:T10" si="2">SUM(O8:O9)</f>
        <v>0</v>
      </c>
      <c r="P10" s="13">
        <f t="shared" si="2"/>
        <v>138226.79999999999</v>
      </c>
      <c r="Q10" s="14">
        <f t="shared" si="2"/>
        <v>20003.14</v>
      </c>
      <c r="R10" s="13">
        <f t="shared" si="2"/>
        <v>97602.15</v>
      </c>
      <c r="S10" s="13">
        <f t="shared" si="2"/>
        <v>24880.82</v>
      </c>
      <c r="T10" s="13">
        <f t="shared" si="2"/>
        <v>6911.3249999999998</v>
      </c>
      <c r="U10" s="14">
        <f t="shared" ref="U10" si="3">SUM(P10-S10-T10)</f>
        <v>106434.65499999998</v>
      </c>
      <c r="V10" s="10">
        <f t="shared" si="0"/>
        <v>8832.5049999999901</v>
      </c>
    </row>
    <row r="11" spans="1:22" hidden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R11" s="1"/>
      <c r="S11" s="1"/>
      <c r="T11" s="1"/>
      <c r="U11" s="1"/>
    </row>
    <row r="12" spans="1:22" x14ac:dyDescent="0.25">
      <c r="P12" s="7"/>
      <c r="U12" s="7"/>
    </row>
    <row r="13" spans="1:22" x14ac:dyDescent="0.25">
      <c r="U13" s="7"/>
    </row>
    <row r="14" spans="1:22" x14ac:dyDescent="0.25">
      <c r="P14" s="7"/>
      <c r="R14" s="7"/>
      <c r="S14" s="7"/>
      <c r="T14" s="7"/>
      <c r="U14" s="7"/>
    </row>
    <row r="16" spans="1:22" x14ac:dyDescent="0.25">
      <c r="U16" s="7"/>
    </row>
  </sheetData>
  <mergeCells count="2">
    <mergeCell ref="A10:E10"/>
    <mergeCell ref="G4:H4"/>
  </mergeCells>
  <pageMargins left="0.11811023622047245" right="0.19685039370078741" top="0.74803149606299213" bottom="0.74803149606299213" header="0.31496062992125984" footer="0.31496062992125984"/>
  <pageSetup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квітень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2026-05-05T06:37:18Z</dcterms:modified>
</cp:coreProperties>
</file>