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8" yWindow="36" windowWidth="10632" windowHeight="7956"/>
  </bookViews>
  <sheets>
    <sheet name="залишки" sheetId="1" r:id="rId1"/>
  </sheets>
  <definedNames>
    <definedName name="_xlnm.Print_Titles" localSheetId="0">залишки!$7:$8</definedName>
    <definedName name="_xlnm.Print_Area" localSheetId="0">залишки!$A$1:$E$97</definedName>
  </definedNames>
  <calcPr calcId="144525"/>
</workbook>
</file>

<file path=xl/calcChain.xml><?xml version="1.0" encoding="utf-8"?>
<calcChain xmlns="http://schemas.openxmlformats.org/spreadsheetml/2006/main">
  <c r="B94" i="1" l="1"/>
  <c r="C68" i="1" l="1"/>
  <c r="B58" i="1" l="1"/>
  <c r="B31" i="1" l="1"/>
  <c r="B66" i="1" l="1"/>
  <c r="B54" i="1"/>
  <c r="B45" i="1"/>
  <c r="B50" i="1" l="1"/>
  <c r="B67" i="1" s="1"/>
  <c r="B73" i="1" l="1"/>
  <c r="D26" i="1" l="1"/>
  <c r="D22" i="1"/>
  <c r="B87" i="1" l="1"/>
  <c r="B84" i="1"/>
  <c r="B40" i="1"/>
  <c r="B22" i="1"/>
  <c r="B76" i="1" l="1"/>
  <c r="E91" i="1" l="1"/>
  <c r="E92" i="1" s="1"/>
  <c r="C35" i="1"/>
  <c r="B26" i="1"/>
  <c r="B90" i="1" l="1"/>
  <c r="B91" i="1" s="1"/>
  <c r="C79" i="1"/>
  <c r="C80" i="1" s="1"/>
  <c r="C92" i="1" s="1"/>
  <c r="C94" i="1" s="1"/>
  <c r="B79" i="1"/>
  <c r="B80" i="1" s="1"/>
  <c r="B92" i="1" s="1"/>
  <c r="D34" i="1"/>
  <c r="B34" i="1"/>
  <c r="B41" i="1" s="1"/>
  <c r="B68" i="1" s="1"/>
  <c r="D68" i="1" l="1"/>
  <c r="D41" i="1"/>
  <c r="D35" i="1"/>
  <c r="D94" i="1" s="1"/>
  <c r="B35" i="1"/>
  <c r="E94" i="1"/>
</calcChain>
</file>

<file path=xl/sharedStrings.xml><?xml version="1.0" encoding="utf-8"?>
<sst xmlns="http://schemas.openxmlformats.org/spreadsheetml/2006/main" count="100" uniqueCount="77">
  <si>
    <t>Найменування об’єкта</t>
  </si>
  <si>
    <t>Обсяг фінансування, тис. гривень</t>
  </si>
  <si>
    <t xml:space="preserve">Введення в експлуатацію </t>
  </si>
  <si>
    <t>дороги, кілометрів</t>
  </si>
  <si>
    <t>мосту, пог. метрів</t>
  </si>
  <si>
    <t>вулиці і дороги комунальної власності у населених пунктах, м²</t>
  </si>
  <si>
    <t xml:space="preserve">                Чернігівська область</t>
  </si>
  <si>
    <t>1. Об’єкти будівництва та реконструкції автомобільних доріг</t>
  </si>
  <si>
    <t>1.1. Автомобільні дороги місцевого значення </t>
  </si>
  <si>
    <t>Разом за підрозділом  “Автомобільні дороги місцевого значення"</t>
  </si>
  <si>
    <t>Разом по району</t>
  </si>
  <si>
    <t>Разом за підрозділом "Вулиці і дороги комунальної власності у населених пунктах"</t>
  </si>
  <si>
    <t>Разом за розділом “Об’єкти будівництва та реконструкції автомобільних доріг”</t>
  </si>
  <si>
    <t>2. Об’єкти капітального ремонту автомобільних доріг</t>
  </si>
  <si>
    <t>2.1. Автомобільні дороги місцевого значення (замовник робіт - Управління капітального будівництва обласної державної адміністрації)</t>
  </si>
  <si>
    <t>Новгород - Сіверський район</t>
  </si>
  <si>
    <t xml:space="preserve">Капітальний ремонт мосту через р. Малотеч на автомобільній дорозі місцевого значення О251305 Троїцьке - Ларинівка, км 6+660, біля с. Ларинівка </t>
  </si>
  <si>
    <t>Капітальний ремонт мосту через струмок на автомобільній дорозі місцевого значення О251804 Чорнотичі - Кудрівка - Лозова, км 15+961, біля с. Киріївка</t>
  </si>
  <si>
    <t>Капітальний ремонт мосту на км 14+599 автомобільної дороги місцевого значення О252201 Гвоздиківка - Смяч, Щорський район  (коригування з перерахунком в поточні ціни)</t>
  </si>
  <si>
    <t xml:space="preserve">Капітальний ремонт мосту на автомобільній дорозі О251904 Гнатівка - Горобіївка - Савинці, км 5+827, Срібнянський район  </t>
  </si>
  <si>
    <t>Разом за розділом “Об’єкти капітального ремонту автомобільних доріг”</t>
  </si>
  <si>
    <t>2.2. Вулиці і дороги комунальної власності у населених пунктах (замовник робіт - Управління капітального будівництва обласної державної адміністрації)</t>
  </si>
  <si>
    <t>3. Об’єкти поточного середнього ремонту автомобільних доріг</t>
  </si>
  <si>
    <t>3.1. Автомобільні дороги місцевого значення (замовник робіт - Управління капітального будівництва обласної державної адміністрації)</t>
  </si>
  <si>
    <t>О250805 Короп - Атюша - Поліське  на ділянці км 0 + 000 - км 25+000</t>
  </si>
  <si>
    <t xml:space="preserve">Прилуцький район </t>
  </si>
  <si>
    <t xml:space="preserve">О251509 Прилуки - Сергіївка - Білошапки - Линовиця на ділянці км 0 + 000 - км 64 + 100 </t>
  </si>
  <si>
    <t xml:space="preserve">Чернігівський район </t>
  </si>
  <si>
    <t xml:space="preserve">с. Осовець,  вул. Якова Рощепія </t>
  </si>
  <si>
    <t xml:space="preserve">смт Куликівка, вул. Артамонова </t>
  </si>
  <si>
    <t>Прилуцький район</t>
  </si>
  <si>
    <t>м.Прилуки</t>
  </si>
  <si>
    <t>Разом за розділом "Об`єкти поточного середнього ремонту автомобільних доріг"</t>
  </si>
  <si>
    <t>Разом по Чернігівській області</t>
  </si>
  <si>
    <t>Чернігівської обласної державної адміністрації</t>
  </si>
  <si>
    <t>Корюківський район</t>
  </si>
  <si>
    <t>Ніжинський район</t>
  </si>
  <si>
    <t xml:space="preserve">ПЕРЕЛІК                                                                                                                                                                                                                                                                                                                                                                                                                                                                                                                                                                       об’єктів будівництва, реконструкції, капітального та поточного середнього ремонтів автомобільних доріг загального користування місцевого значення, вулиць і доріг комунальної власності у населених пунктах  за рахунок залишків субвенції минулих  років з державного бюджету місцевим бюджетам у 2021 році </t>
  </si>
  <si>
    <t xml:space="preserve">2.2 Проектно-вишукувальні роботи </t>
  </si>
  <si>
    <r>
      <t xml:space="preserve">Ніжинський район </t>
    </r>
    <r>
      <rPr>
        <b/>
        <u/>
        <sz val="12"/>
        <color theme="1"/>
        <rFont val="Times New Roman"/>
        <family val="1"/>
        <charset val="204"/>
      </rPr>
      <t/>
    </r>
  </si>
  <si>
    <t>Новгород-Сіверський район</t>
  </si>
  <si>
    <t>Капітальний ремонт металевого мосту через р. Десна на автомобільній дорозі місцевого значення О251303 Новгород-Сіверський - Бирине, км 3+120</t>
  </si>
  <si>
    <t xml:space="preserve">Капітальний ремонт мосту через струмок на автомобільній дорозі місцевого значення О251302 Новгород - Сіверський - Комань - /Р-65/ - Об’єднане - Блистова - Березова Гать 22+366, біля с. Дігтярівка </t>
  </si>
  <si>
    <t>Чернігівський район</t>
  </si>
  <si>
    <t xml:space="preserve"> м.Прилуки, вул.Вокзальна   </t>
  </si>
  <si>
    <t>1.2 Вулиці і дороги комунальної власності у населених пунктах</t>
  </si>
  <si>
    <t>Разом за підрозділом "Автомобільні дороги місцевого значення "</t>
  </si>
  <si>
    <t>Разом за підрозділом "Проєктно-вишукувальні роботи"</t>
  </si>
  <si>
    <t>Капітальний ремонт  автомобільної дороги загального користування місцевого значення О250303 Борзна - Воловиця на ділянці км 0 + 000 - км 33 + 000, Чернігівська область</t>
  </si>
  <si>
    <t>Капітальний ремонт  автомобільної дороги загального користування місцевого значення О251203 Талалаївка - Лосинівка - Сальне - Шняківка  на ділянці км 0+000 - км 27+100, Чернігівська область</t>
  </si>
  <si>
    <t>Капітальний ремонт мосту через струмок на автомобільній дорозі загального користування місцевого значення О250920 Корюківка - Наумівка - Перелюб - Погорільці - Семенівка з під'їздом до с.Баранівка, км 59+948, біля м.Семенівка, Чернігівська область</t>
  </si>
  <si>
    <t>Разом за розділом “Об’єкти поточногосереднього ремонту автомобільних доріг місцевого значення”</t>
  </si>
  <si>
    <t>3.2. Вулиці і дороги комунальної власності у населених пунктах (замовник робіт - Управління капітального будівництва обласної державної адміністрації)</t>
  </si>
  <si>
    <r>
      <t xml:space="preserve">Корюківський район </t>
    </r>
    <r>
      <rPr>
        <b/>
        <u/>
        <sz val="12"/>
        <color theme="1"/>
        <rFont val="Times New Roman"/>
        <family val="1"/>
        <charset val="204"/>
      </rPr>
      <t/>
    </r>
  </si>
  <si>
    <t>Капітальний ремонт автомобільної дороги загального користування місцевого значення О250920 Корюківка – Наумівка – Перелюб – Погорільці – Семенівка з під’їздом до с. Баранівка на ділянці км 18+309 – км 23+683</t>
  </si>
  <si>
    <t>Капітальний ремонт автомобільної дороги загального користування місцевого значення О251810 Сосниця – Пекарів – Шабалинів на ділянці км 12+100 – км 17+600</t>
  </si>
  <si>
    <t>Капітальний ремонт автомобільної дороги загального користування місцевого значення О250501 Городня – Кузничі – Деревини на ділянці км 13+840 – км 17+875</t>
  </si>
  <si>
    <t>Капітальний ремонт автомобільної дороги загального користування місцевого значення О252113 ст. Халявине – /М-01/ – Халявин – Товстоліс на ділянках км 3+900 – км 5+700, км 7+300 – км 10+500</t>
  </si>
  <si>
    <t>Капітальний ремонт автомобільної дороги загального користування місцевого значення О251202 Ніжин - Мрин - Держанівка на ділянці км 31+100 – км 34+800</t>
  </si>
  <si>
    <t>Капітальний ремонт автомобільної дороги загального користування місцевого значення С251901 Пручаї - Охиньки - Дігтярі на ділянках км 1+917 – км 2+157, км 2+237 – км 6+183</t>
  </si>
  <si>
    <t>Капітальний ремонт автомобільної дороги загального користування місцевого значення О251509 Прилуки – Сергіївка – Білошапки – Линовиця на ділянці км 49+475 – км 55+275</t>
  </si>
  <si>
    <t>Капітальний ремонт автомобільної дороги загального користування місцевого значення О251217 Титівка – Велика Кошелівка – Дуболугівка з під’їздом до с. Заньки на ділянках км 8+460 – км 10+285, км 10+940 – км 11+940, км 13+560 – км 14+150</t>
  </si>
  <si>
    <t xml:space="preserve">Начальник Управління капітального будівництва </t>
  </si>
  <si>
    <t>Ярослав СЛЄСАРЕНКО</t>
  </si>
  <si>
    <t>Капітальний ремонт автомобільної дороги загального користування місцевого значення О252110 Михайло-Коцюбинське – Жукотки – Шибиринівка – Антоновичі з під'їздом до с. Рудка на ділянці км 0+000 – км 9+907</t>
  </si>
  <si>
    <t>Капітальний ремонт автомобільної дороги загального користування місцевого значення О252112 Довжик – Кархівка – Андріївка на ділянках км 0+000 – км 2+675, км 4+910 – км 6+100, км 8+070 – км 12+680</t>
  </si>
  <si>
    <t>Капітальний ремонт  автомобільної дороги загального користування місцевого значення О251205 Лосинівка - Галиця - Мала Дівиця - /Р-67/ з під'їздом до с. Червоний Пахар  на ділянці км 0+000 - км 19+300</t>
  </si>
  <si>
    <t>Капітальний ремонт  автомобільної дороги загального користування місцевого значення О250720 Остер - Романьки - Бірки - Білейки - /М-01/ з під'їздом до  с. Одинці на ділянці км 0 + 000 - км 10 + 000</t>
  </si>
  <si>
    <t>Поточний дрібний ремонт та експлуатаційне утримання автомобільних доріг загального користування місцевого значення</t>
  </si>
  <si>
    <t>Додаток</t>
  </si>
  <si>
    <t>до розпорядження голови Чернігівської обласної державної адміністрації</t>
  </si>
  <si>
    <t>04  лютого 2021 року  № 69</t>
  </si>
  <si>
    <t xml:space="preserve">Капітальний ремонт мостового переходу через канал біля с.Рівчак-Степанівка на автомобільній дорозі загального користування місцевого значення О251406 Носівка – Лосинівка – Велика Дорога з під'їздом до ст.Лосинівка, км 29+515, Чернігівська область </t>
  </si>
  <si>
    <t>Капітальний ремонт автомобільної дороги загального користування місцевого значення О250720 Остер – Романьки – Бірки – Білейки – /М-01/ з під’їздом до с. Одинці на ділянках км 5+000 – км 7+435, км 20+345 – км 23+700</t>
  </si>
  <si>
    <t xml:space="preserve">Капітальний ремонт мосту через струмок на автомобільній дорозі загального користування місцевого значення О250501 Городня – Кузничі – Деревини, км 22+331, біля с.Деревини, Чернігівська область </t>
  </si>
  <si>
    <t xml:space="preserve">О251406 Носівка - Лосинівка - Велика Дорога з під'їздом до ст. Лосинівка на ділянці км 16+000 - км 32+100 </t>
  </si>
  <si>
    <t>(в редакції розпорядження голови обласної державної адміністрації                                                                        06 грудня  2021 року № 1077)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</si>
</sst>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####"/>
    <numFmt numFmtId="167" formatCode="0.0000"/>
    <numFmt numFmtId="168" formatCode="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Border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0" borderId="0" xfId="0" applyBorder="1"/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/>
    </xf>
    <xf numFmtId="0" fontId="2" fillId="0" borderId="3" xfId="0" applyFont="1" applyBorder="1"/>
    <xf numFmtId="164" fontId="0" fillId="0" borderId="3" xfId="0" applyNumberFormat="1" applyBorder="1"/>
    <xf numFmtId="164" fontId="0" fillId="0" borderId="3" xfId="0" applyNumberFormat="1" applyBorder="1" applyAlignment="1">
      <alignment horizontal="center" vertical="center"/>
    </xf>
    <xf numFmtId="0" fontId="0" fillId="0" borderId="3" xfId="0" applyBorder="1"/>
    <xf numFmtId="16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0" fillId="0" borderId="1" xfId="0" applyNumberFormat="1" applyBorder="1"/>
    <xf numFmtId="0" fontId="4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3" fillId="0" borderId="0" xfId="0" applyNumberFormat="1" applyFont="1" applyBorder="1"/>
    <xf numFmtId="165" fontId="1" fillId="0" borderId="0" xfId="0" applyNumberFormat="1" applyFont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0" xfId="0" applyBorder="1"/>
    <xf numFmtId="165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" fillId="0" borderId="0" xfId="0" applyFont="1" applyBorder="1"/>
    <xf numFmtId="0" fontId="0" fillId="0" borderId="6" xfId="0" applyBorder="1"/>
    <xf numFmtId="167" fontId="10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68" fontId="3" fillId="2" borderId="0" xfId="0" applyNumberFormat="1" applyFont="1" applyFill="1" applyBorder="1"/>
    <xf numFmtId="0" fontId="2" fillId="2" borderId="0" xfId="0" applyFont="1" applyFill="1" applyBorder="1"/>
    <xf numFmtId="164" fontId="3" fillId="2" borderId="0" xfId="0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/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left" vertical="top" wrapText="1"/>
    </xf>
    <xf numFmtId="165" fontId="7" fillId="2" borderId="1" xfId="0" applyNumberFormat="1" applyFont="1" applyFill="1" applyBorder="1" applyAlignment="1">
      <alignment horizontal="left" vertical="top" wrapText="1"/>
    </xf>
    <xf numFmtId="165" fontId="9" fillId="2" borderId="1" xfId="0" applyNumberFormat="1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vertical="top" wrapText="1"/>
    </xf>
    <xf numFmtId="165" fontId="2" fillId="2" borderId="1" xfId="0" applyNumberFormat="1" applyFont="1" applyFill="1" applyBorder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/>
    <xf numFmtId="168" fontId="10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165" fontId="2" fillId="2" borderId="0" xfId="0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vertical="center" wrapText="1"/>
    </xf>
    <xf numFmtId="164" fontId="2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1" fillId="2" borderId="0" xfId="0" applyFont="1" applyFill="1" applyBorder="1"/>
    <xf numFmtId="165" fontId="11" fillId="2" borderId="4" xfId="0" applyNumberFormat="1" applyFont="1" applyFill="1" applyBorder="1" applyAlignment="1">
      <alignment horizontal="center" vertical="top" wrapText="1"/>
    </xf>
    <xf numFmtId="165" fontId="11" fillId="2" borderId="5" xfId="0" applyNumberFormat="1" applyFont="1" applyFill="1" applyBorder="1" applyAlignment="1">
      <alignment horizontal="center" vertical="top" wrapText="1"/>
    </xf>
    <xf numFmtId="165" fontId="11" fillId="2" borderId="6" xfId="0" applyNumberFormat="1" applyFont="1" applyFill="1" applyBorder="1" applyAlignment="1">
      <alignment horizontal="center" vertical="top" wrapText="1"/>
    </xf>
    <xf numFmtId="165" fontId="7" fillId="2" borderId="4" xfId="0" applyNumberFormat="1" applyFont="1" applyFill="1" applyBorder="1" applyAlignment="1">
      <alignment horizontal="center" vertical="top" wrapText="1"/>
    </xf>
    <xf numFmtId="165" fontId="7" fillId="2" borderId="5" xfId="0" applyNumberFormat="1" applyFont="1" applyFill="1" applyBorder="1" applyAlignment="1">
      <alignment horizontal="center" vertical="top" wrapText="1"/>
    </xf>
    <xf numFmtId="165" fontId="7" fillId="2" borderId="6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top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 vertical="center"/>
    </xf>
    <xf numFmtId="164" fontId="2" fillId="2" borderId="7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/>
    <xf numFmtId="165" fontId="5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/>
    <xf numFmtId="165" fontId="8" fillId="2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tabSelected="1" view="pageBreakPreview" topLeftCell="A22" zoomScaleNormal="80" zoomScaleSheetLayoutView="100" workbookViewId="0">
      <selection activeCell="C5" sqref="C5"/>
    </sheetView>
  </sheetViews>
  <sheetFormatPr defaultColWidth="9.109375" defaultRowHeight="18" x14ac:dyDescent="0.35"/>
  <cols>
    <col min="1" max="1" width="82.6640625" style="14" customWidth="1"/>
    <col min="2" max="2" width="19.6640625" style="4" customWidth="1"/>
    <col min="3" max="3" width="17.33203125" style="15" customWidth="1"/>
    <col min="4" max="4" width="13.5546875" style="2" customWidth="1"/>
    <col min="5" max="5" width="27.44140625" style="16" customWidth="1"/>
    <col min="6" max="16384" width="9.109375" style="2"/>
  </cols>
  <sheetData>
    <row r="1" spans="1:6" ht="18.75" customHeight="1" x14ac:dyDescent="0.35">
      <c r="A1" s="35"/>
      <c r="B1" s="36"/>
      <c r="C1" s="103" t="s">
        <v>69</v>
      </c>
      <c r="D1" s="103"/>
      <c r="E1" s="103"/>
      <c r="F1" s="31"/>
    </row>
    <row r="2" spans="1:6" ht="35.25" customHeight="1" x14ac:dyDescent="0.35">
      <c r="A2" s="35"/>
      <c r="B2" s="36"/>
      <c r="C2" s="103" t="s">
        <v>70</v>
      </c>
      <c r="D2" s="103"/>
      <c r="E2" s="103"/>
      <c r="F2" s="31"/>
    </row>
    <row r="3" spans="1:6" s="25" customFormat="1" ht="23.25" customHeight="1" x14ac:dyDescent="0.35">
      <c r="A3" s="35"/>
      <c r="B3" s="36"/>
      <c r="C3" s="103" t="s">
        <v>71</v>
      </c>
      <c r="D3" s="103"/>
      <c r="E3" s="103"/>
      <c r="F3" s="31"/>
    </row>
    <row r="4" spans="1:6" ht="59.25" customHeight="1" x14ac:dyDescent="0.35">
      <c r="A4" s="35"/>
      <c r="B4" s="36"/>
      <c r="C4" s="104" t="s">
        <v>76</v>
      </c>
      <c r="D4" s="104"/>
      <c r="E4" s="104"/>
      <c r="F4" s="31"/>
    </row>
    <row r="5" spans="1:6" s="25" customFormat="1" ht="20.25" customHeight="1" x14ac:dyDescent="0.3">
      <c r="A5" s="35"/>
      <c r="B5" s="36"/>
      <c r="C5" s="33"/>
      <c r="D5" s="33"/>
      <c r="E5" s="33"/>
    </row>
    <row r="6" spans="1:6" ht="75.75" customHeight="1" x14ac:dyDescent="0.3">
      <c r="A6" s="105" t="s">
        <v>37</v>
      </c>
      <c r="B6" s="105"/>
      <c r="C6" s="105"/>
      <c r="D6" s="105"/>
      <c r="E6" s="105"/>
    </row>
    <row r="7" spans="1:6" ht="17.25" customHeight="1" x14ac:dyDescent="0.35">
      <c r="A7" s="110" t="s">
        <v>0</v>
      </c>
      <c r="B7" s="112" t="s">
        <v>1</v>
      </c>
      <c r="C7" s="110" t="s">
        <v>2</v>
      </c>
      <c r="D7" s="110"/>
      <c r="E7" s="114"/>
    </row>
    <row r="8" spans="1:6" ht="73.5" customHeight="1" x14ac:dyDescent="0.3">
      <c r="A8" s="111"/>
      <c r="B8" s="113"/>
      <c r="C8" s="37" t="s">
        <v>3</v>
      </c>
      <c r="D8" s="37" t="s">
        <v>4</v>
      </c>
      <c r="E8" s="37" t="s">
        <v>5</v>
      </c>
    </row>
    <row r="9" spans="1:6" ht="19.5" customHeight="1" x14ac:dyDescent="0.35">
      <c r="A9" s="106" t="s">
        <v>6</v>
      </c>
      <c r="B9" s="106"/>
      <c r="C9" s="106"/>
      <c r="D9" s="106"/>
      <c r="E9" s="107"/>
    </row>
    <row r="10" spans="1:6" ht="24.75" customHeight="1" x14ac:dyDescent="0.35">
      <c r="A10" s="115" t="s">
        <v>7</v>
      </c>
      <c r="B10" s="115"/>
      <c r="C10" s="115"/>
      <c r="D10" s="115"/>
      <c r="E10" s="116"/>
    </row>
    <row r="11" spans="1:6" s="3" customFormat="1" ht="19.5" customHeight="1" x14ac:dyDescent="0.35">
      <c r="A11" s="94" t="s">
        <v>8</v>
      </c>
      <c r="B11" s="94"/>
      <c r="C11" s="94"/>
      <c r="D11" s="94"/>
      <c r="E11" s="117"/>
    </row>
    <row r="12" spans="1:6" s="3" customFormat="1" x14ac:dyDescent="0.35">
      <c r="A12" s="38" t="s">
        <v>9</v>
      </c>
      <c r="B12" s="39"/>
      <c r="C12" s="39"/>
      <c r="D12" s="39"/>
      <c r="E12" s="40"/>
    </row>
    <row r="13" spans="1:6" ht="18.75" customHeight="1" x14ac:dyDescent="0.3">
      <c r="A13" s="87" t="s">
        <v>45</v>
      </c>
      <c r="B13" s="88"/>
      <c r="C13" s="88"/>
      <c r="D13" s="88"/>
      <c r="E13" s="89"/>
    </row>
    <row r="14" spans="1:6" ht="39" customHeight="1" x14ac:dyDescent="0.3">
      <c r="A14" s="38" t="s">
        <v>11</v>
      </c>
      <c r="B14" s="41"/>
      <c r="C14" s="41"/>
      <c r="D14" s="41"/>
      <c r="E14" s="41"/>
    </row>
    <row r="15" spans="1:6" ht="39" customHeight="1" x14ac:dyDescent="0.3">
      <c r="A15" s="42" t="s">
        <v>12</v>
      </c>
      <c r="B15" s="41"/>
      <c r="C15" s="41"/>
      <c r="D15" s="41"/>
      <c r="E15" s="41"/>
    </row>
    <row r="16" spans="1:6" ht="17.399999999999999" x14ac:dyDescent="0.3">
      <c r="A16" s="115" t="s">
        <v>13</v>
      </c>
      <c r="B16" s="115"/>
      <c r="C16" s="115"/>
      <c r="D16" s="115"/>
      <c r="E16" s="115"/>
    </row>
    <row r="17" spans="1:5" x14ac:dyDescent="0.3">
      <c r="A17" s="94" t="s">
        <v>14</v>
      </c>
      <c r="B17" s="94"/>
      <c r="C17" s="94"/>
      <c r="D17" s="94"/>
      <c r="E17" s="94"/>
    </row>
    <row r="18" spans="1:5" x14ac:dyDescent="0.3">
      <c r="A18" s="94" t="s">
        <v>15</v>
      </c>
      <c r="B18" s="94"/>
      <c r="C18" s="94"/>
      <c r="D18" s="94"/>
      <c r="E18" s="94"/>
    </row>
    <row r="19" spans="1:5" ht="54" x14ac:dyDescent="0.3">
      <c r="A19" s="18" t="s">
        <v>41</v>
      </c>
      <c r="B19" s="19">
        <v>1426.174</v>
      </c>
      <c r="C19" s="20"/>
      <c r="D19" s="20">
        <v>87.5</v>
      </c>
      <c r="E19" s="21"/>
    </row>
    <row r="20" spans="1:5" ht="54" x14ac:dyDescent="0.3">
      <c r="A20" s="43" t="s">
        <v>16</v>
      </c>
      <c r="B20" s="19">
        <v>3000</v>
      </c>
      <c r="C20" s="37"/>
      <c r="D20" s="37">
        <v>12.4</v>
      </c>
      <c r="E20" s="39"/>
    </row>
    <row r="21" spans="1:5" ht="55.5" customHeight="1" x14ac:dyDescent="0.3">
      <c r="A21" s="43" t="s">
        <v>42</v>
      </c>
      <c r="B21" s="19">
        <v>11</v>
      </c>
      <c r="C21" s="37"/>
      <c r="D21" s="37"/>
      <c r="E21" s="39"/>
    </row>
    <row r="22" spans="1:5" x14ac:dyDescent="0.3">
      <c r="A22" s="44" t="s">
        <v>10</v>
      </c>
      <c r="B22" s="19">
        <f>SUM(B19:B21)</f>
        <v>4437.174</v>
      </c>
      <c r="C22" s="37"/>
      <c r="D22" s="37">
        <f>SUM(D19:D21)</f>
        <v>99.9</v>
      </c>
      <c r="E22" s="39"/>
    </row>
    <row r="23" spans="1:5" x14ac:dyDescent="0.3">
      <c r="A23" s="99" t="s">
        <v>35</v>
      </c>
      <c r="B23" s="99"/>
      <c r="C23" s="99"/>
      <c r="D23" s="99"/>
      <c r="E23" s="99"/>
    </row>
    <row r="24" spans="1:5" ht="54" x14ac:dyDescent="0.3">
      <c r="A24" s="43" t="s">
        <v>17</v>
      </c>
      <c r="B24" s="19">
        <v>5072.357</v>
      </c>
      <c r="C24" s="37"/>
      <c r="D24" s="37">
        <v>6.9</v>
      </c>
      <c r="E24" s="39"/>
    </row>
    <row r="25" spans="1:5" ht="58.5" customHeight="1" x14ac:dyDescent="0.3">
      <c r="A25" s="43" t="s">
        <v>18</v>
      </c>
      <c r="B25" s="19">
        <v>3706.95</v>
      </c>
      <c r="C25" s="39"/>
      <c r="D25" s="37">
        <v>7.7</v>
      </c>
      <c r="E25" s="39"/>
    </row>
    <row r="26" spans="1:5" x14ac:dyDescent="0.3">
      <c r="A26" s="44" t="s">
        <v>10</v>
      </c>
      <c r="B26" s="19">
        <f>SUM(B24:B25)</f>
        <v>8779.3070000000007</v>
      </c>
      <c r="C26" s="37"/>
      <c r="D26" s="37">
        <f>SUM(D24:D25)</f>
        <v>14.600000000000001</v>
      </c>
      <c r="E26" s="39"/>
    </row>
    <row r="27" spans="1:5" ht="21" customHeight="1" x14ac:dyDescent="0.3">
      <c r="A27" s="87" t="s">
        <v>36</v>
      </c>
      <c r="B27" s="88"/>
      <c r="C27" s="88"/>
      <c r="D27" s="88"/>
      <c r="E27" s="89"/>
    </row>
    <row r="28" spans="1:5" ht="54" x14ac:dyDescent="0.3">
      <c r="A28" s="43" t="s">
        <v>66</v>
      </c>
      <c r="B28" s="27">
        <v>11</v>
      </c>
      <c r="C28" s="27"/>
      <c r="D28" s="45"/>
      <c r="E28" s="37"/>
    </row>
    <row r="29" spans="1:5" s="26" customFormat="1" ht="54" x14ac:dyDescent="0.3">
      <c r="A29" s="46" t="s">
        <v>48</v>
      </c>
      <c r="B29" s="56">
        <v>4098.9345999999996</v>
      </c>
      <c r="C29" s="37"/>
      <c r="D29" s="47"/>
      <c r="E29" s="47"/>
    </row>
    <row r="30" spans="1:5" s="26" customFormat="1" ht="54" x14ac:dyDescent="0.3">
      <c r="A30" s="43" t="s">
        <v>49</v>
      </c>
      <c r="B30" s="37">
        <v>8010.8530000000001</v>
      </c>
      <c r="C30" s="48"/>
      <c r="D30" s="48"/>
      <c r="E30" s="48"/>
    </row>
    <row r="31" spans="1:5" s="25" customFormat="1" x14ac:dyDescent="0.3">
      <c r="A31" s="44" t="s">
        <v>10</v>
      </c>
      <c r="B31" s="77">
        <f>SUM(B28:B30)</f>
        <v>12120.7876</v>
      </c>
      <c r="C31" s="27"/>
      <c r="D31" s="45"/>
      <c r="E31" s="37"/>
    </row>
    <row r="32" spans="1:5" x14ac:dyDescent="0.3">
      <c r="A32" s="99" t="s">
        <v>30</v>
      </c>
      <c r="B32" s="99"/>
      <c r="C32" s="99"/>
      <c r="D32" s="99"/>
      <c r="E32" s="99"/>
    </row>
    <row r="33" spans="1:6" ht="41.25" customHeight="1" x14ac:dyDescent="0.3">
      <c r="A33" s="43" t="s">
        <v>19</v>
      </c>
      <c r="B33" s="19">
        <v>400</v>
      </c>
      <c r="C33" s="39"/>
      <c r="D33" s="37">
        <v>8.8000000000000007</v>
      </c>
      <c r="E33" s="49"/>
    </row>
    <row r="34" spans="1:6" x14ac:dyDescent="0.3">
      <c r="A34" s="44" t="s">
        <v>10</v>
      </c>
      <c r="B34" s="19">
        <f>SUM(B33)</f>
        <v>400</v>
      </c>
      <c r="C34" s="39"/>
      <c r="D34" s="37">
        <f>D33</f>
        <v>8.8000000000000007</v>
      </c>
      <c r="E34" s="49"/>
    </row>
    <row r="35" spans="1:6" ht="35.1" hidden="1" x14ac:dyDescent="0.35">
      <c r="A35" s="42" t="s">
        <v>20</v>
      </c>
      <c r="B35" s="41">
        <f>B22+B26+B34</f>
        <v>13616.481</v>
      </c>
      <c r="C35" s="41">
        <f t="shared" ref="C35:D35" si="0">C22+C26+C34</f>
        <v>0</v>
      </c>
      <c r="D35" s="41">
        <f t="shared" si="0"/>
        <v>123.3</v>
      </c>
      <c r="E35" s="49"/>
      <c r="F35" s="4"/>
    </row>
    <row r="36" spans="1:6" ht="37.5" hidden="1" customHeight="1" x14ac:dyDescent="0.35">
      <c r="A36" s="94" t="s">
        <v>21</v>
      </c>
      <c r="B36" s="94"/>
      <c r="C36" s="94"/>
      <c r="D36" s="94"/>
      <c r="E36" s="94"/>
    </row>
    <row r="37" spans="1:6" ht="35.1" hidden="1" x14ac:dyDescent="0.35">
      <c r="A37" s="50" t="s">
        <v>11</v>
      </c>
      <c r="B37" s="41">
        <v>0</v>
      </c>
      <c r="C37" s="51"/>
      <c r="D37" s="41"/>
      <c r="E37" s="52">
        <v>0</v>
      </c>
    </row>
    <row r="38" spans="1:6" s="26" customFormat="1" x14ac:dyDescent="0.3">
      <c r="A38" s="87" t="s">
        <v>43</v>
      </c>
      <c r="B38" s="88"/>
      <c r="C38" s="88"/>
      <c r="D38" s="88"/>
      <c r="E38" s="89"/>
    </row>
    <row r="39" spans="1:6" s="26" customFormat="1" ht="54" x14ac:dyDescent="0.3">
      <c r="A39" s="43" t="s">
        <v>67</v>
      </c>
      <c r="B39" s="37">
        <v>11</v>
      </c>
      <c r="C39" s="19"/>
      <c r="D39" s="37"/>
      <c r="E39" s="53"/>
    </row>
    <row r="40" spans="1:6" s="26" customFormat="1" x14ac:dyDescent="0.3">
      <c r="A40" s="44" t="s">
        <v>10</v>
      </c>
      <c r="B40" s="37">
        <f>SUM(B39)</f>
        <v>11</v>
      </c>
      <c r="C40" s="51"/>
      <c r="D40" s="41"/>
      <c r="E40" s="52"/>
    </row>
    <row r="41" spans="1:6" s="26" customFormat="1" ht="17.399999999999999" x14ac:dyDescent="0.3">
      <c r="A41" s="38" t="s">
        <v>46</v>
      </c>
      <c r="B41" s="78">
        <f>B22+B26+B31+B34+B40</f>
        <v>25748.268599999999</v>
      </c>
      <c r="C41" s="41"/>
      <c r="D41" s="41">
        <f>D34+D26+D22</f>
        <v>123.30000000000001</v>
      </c>
      <c r="E41" s="41"/>
    </row>
    <row r="42" spans="1:6" s="5" customFormat="1" x14ac:dyDescent="0.3">
      <c r="A42" s="96" t="s">
        <v>38</v>
      </c>
      <c r="B42" s="97"/>
      <c r="C42" s="97"/>
      <c r="D42" s="97"/>
      <c r="E42" s="98"/>
    </row>
    <row r="43" spans="1:6" s="26" customFormat="1" x14ac:dyDescent="0.3">
      <c r="A43" s="99" t="s">
        <v>53</v>
      </c>
      <c r="B43" s="99"/>
      <c r="C43" s="99"/>
      <c r="D43" s="99"/>
      <c r="E43" s="99"/>
    </row>
    <row r="44" spans="1:6" s="26" customFormat="1" ht="72" x14ac:dyDescent="0.3">
      <c r="A44" s="46" t="s">
        <v>54</v>
      </c>
      <c r="B44" s="37">
        <v>50</v>
      </c>
      <c r="C44" s="47"/>
      <c r="D44" s="47"/>
      <c r="E44" s="47"/>
    </row>
    <row r="45" spans="1:6" s="26" customFormat="1" x14ac:dyDescent="0.3">
      <c r="A45" s="47" t="s">
        <v>10</v>
      </c>
      <c r="B45" s="37">
        <f>B44</f>
        <v>50</v>
      </c>
      <c r="C45" s="47"/>
      <c r="D45" s="47"/>
      <c r="E45" s="47"/>
    </row>
    <row r="46" spans="1:6" s="5" customFormat="1" x14ac:dyDescent="0.3">
      <c r="A46" s="87" t="s">
        <v>39</v>
      </c>
      <c r="B46" s="88"/>
      <c r="C46" s="88"/>
      <c r="D46" s="88"/>
      <c r="E46" s="89"/>
    </row>
    <row r="47" spans="1:6" s="26" customFormat="1" ht="72" x14ac:dyDescent="0.3">
      <c r="A47" s="43" t="s">
        <v>61</v>
      </c>
      <c r="B47" s="37">
        <v>50</v>
      </c>
      <c r="C47" s="48"/>
      <c r="D47" s="48"/>
      <c r="E47" s="48"/>
    </row>
    <row r="48" spans="1:6" s="26" customFormat="1" ht="54" x14ac:dyDescent="0.3">
      <c r="A48" s="43" t="s">
        <v>58</v>
      </c>
      <c r="B48" s="37">
        <v>50</v>
      </c>
      <c r="C48" s="48"/>
      <c r="D48" s="48"/>
      <c r="E48" s="48"/>
    </row>
    <row r="49" spans="1:5" s="26" customFormat="1" ht="72" x14ac:dyDescent="0.3">
      <c r="A49" s="43" t="s">
        <v>72</v>
      </c>
      <c r="B49" s="37">
        <v>110</v>
      </c>
      <c r="C49" s="48"/>
      <c r="D49" s="48"/>
      <c r="E49" s="48"/>
    </row>
    <row r="50" spans="1:5" s="5" customFormat="1" x14ac:dyDescent="0.3">
      <c r="A50" s="47" t="s">
        <v>10</v>
      </c>
      <c r="B50" s="37">
        <f>SUM(B47:B49)</f>
        <v>210</v>
      </c>
      <c r="C50" s="47"/>
      <c r="D50" s="47"/>
      <c r="E50" s="47"/>
    </row>
    <row r="51" spans="1:5" s="5" customFormat="1" x14ac:dyDescent="0.3">
      <c r="A51" s="99" t="s">
        <v>40</v>
      </c>
      <c r="B51" s="99"/>
      <c r="C51" s="99"/>
      <c r="D51" s="99"/>
      <c r="E51" s="99"/>
    </row>
    <row r="52" spans="1:5" s="26" customFormat="1" ht="54" x14ac:dyDescent="0.3">
      <c r="A52" s="43" t="s">
        <v>55</v>
      </c>
      <c r="B52" s="37">
        <v>50</v>
      </c>
      <c r="C52" s="48"/>
      <c r="D52" s="48"/>
      <c r="E52" s="48"/>
    </row>
    <row r="53" spans="1:5" s="5" customFormat="1" ht="72" x14ac:dyDescent="0.3">
      <c r="A53" s="43" t="s">
        <v>50</v>
      </c>
      <c r="B53" s="37">
        <v>295.5</v>
      </c>
      <c r="C53" s="37"/>
      <c r="D53" s="37"/>
      <c r="E53" s="39"/>
    </row>
    <row r="54" spans="1:5" s="30" customFormat="1" x14ac:dyDescent="0.3">
      <c r="A54" s="47" t="s">
        <v>10</v>
      </c>
      <c r="B54" s="37">
        <f>SUM(B52:B53)</f>
        <v>345.5</v>
      </c>
      <c r="C54" s="47"/>
      <c r="D54" s="47"/>
      <c r="E54" s="47"/>
    </row>
    <row r="55" spans="1:5" s="30" customFormat="1" x14ac:dyDescent="0.3">
      <c r="A55" s="100" t="s">
        <v>30</v>
      </c>
      <c r="B55" s="101"/>
      <c r="C55" s="101"/>
      <c r="D55" s="101"/>
      <c r="E55" s="102"/>
    </row>
    <row r="56" spans="1:5" s="30" customFormat="1" ht="54" x14ac:dyDescent="0.3">
      <c r="A56" s="46" t="s">
        <v>60</v>
      </c>
      <c r="B56" s="37">
        <v>50</v>
      </c>
      <c r="C56" s="47"/>
      <c r="D56" s="47"/>
      <c r="E56" s="47"/>
    </row>
    <row r="57" spans="1:5" s="30" customFormat="1" ht="54" x14ac:dyDescent="0.3">
      <c r="A57" s="43" t="s">
        <v>59</v>
      </c>
      <c r="B57" s="37">
        <v>50</v>
      </c>
      <c r="C57" s="47"/>
      <c r="D57" s="47"/>
      <c r="E57" s="47"/>
    </row>
    <row r="58" spans="1:5" s="30" customFormat="1" x14ac:dyDescent="0.3">
      <c r="A58" s="47" t="s">
        <v>10</v>
      </c>
      <c r="B58" s="37">
        <f>SUM(B56:B57)</f>
        <v>100</v>
      </c>
      <c r="C58" s="47"/>
      <c r="D58" s="47"/>
      <c r="E58" s="47"/>
    </row>
    <row r="59" spans="1:5" s="30" customFormat="1" x14ac:dyDescent="0.3">
      <c r="A59" s="100" t="s">
        <v>43</v>
      </c>
      <c r="B59" s="101"/>
      <c r="C59" s="101"/>
      <c r="D59" s="101"/>
      <c r="E59" s="102"/>
    </row>
    <row r="60" spans="1:5" s="30" customFormat="1" ht="54" x14ac:dyDescent="0.3">
      <c r="A60" s="46" t="s">
        <v>56</v>
      </c>
      <c r="B60" s="37">
        <v>50</v>
      </c>
      <c r="C60" s="46"/>
      <c r="D60" s="46"/>
      <c r="E60" s="46"/>
    </row>
    <row r="61" spans="1:5" s="30" customFormat="1" ht="72" x14ac:dyDescent="0.3">
      <c r="A61" s="46" t="s">
        <v>73</v>
      </c>
      <c r="B61" s="37">
        <v>50</v>
      </c>
      <c r="C61" s="46"/>
      <c r="D61" s="46"/>
      <c r="E61" s="46"/>
    </row>
    <row r="62" spans="1:5" s="30" customFormat="1" ht="54" x14ac:dyDescent="0.3">
      <c r="A62" s="46" t="s">
        <v>57</v>
      </c>
      <c r="B62" s="37">
        <v>50</v>
      </c>
      <c r="C62" s="46"/>
      <c r="D62" s="46"/>
      <c r="E62" s="46"/>
    </row>
    <row r="63" spans="1:5" s="83" customFormat="1" ht="72" x14ac:dyDescent="0.3">
      <c r="A63" s="82" t="s">
        <v>64</v>
      </c>
      <c r="B63" s="81">
        <v>1480</v>
      </c>
      <c r="C63" s="82"/>
      <c r="D63" s="82"/>
      <c r="E63" s="82"/>
    </row>
    <row r="64" spans="1:5" s="83" customFormat="1" ht="75" customHeight="1" x14ac:dyDescent="0.3">
      <c r="A64" s="82" t="s">
        <v>65</v>
      </c>
      <c r="B64" s="81">
        <v>1260</v>
      </c>
      <c r="C64" s="82"/>
      <c r="D64" s="82"/>
      <c r="E64" s="82"/>
    </row>
    <row r="65" spans="1:7" s="30" customFormat="1" ht="54" x14ac:dyDescent="0.3">
      <c r="A65" s="46" t="s">
        <v>74</v>
      </c>
      <c r="B65" s="37">
        <v>110</v>
      </c>
      <c r="C65" s="47"/>
      <c r="D65" s="47"/>
      <c r="E65" s="47"/>
    </row>
    <row r="66" spans="1:7" s="30" customFormat="1" x14ac:dyDescent="0.3">
      <c r="A66" s="47" t="s">
        <v>10</v>
      </c>
      <c r="B66" s="37">
        <f>SUM(B60:B65)</f>
        <v>3000</v>
      </c>
      <c r="C66" s="47"/>
      <c r="D66" s="47"/>
      <c r="E66" s="47"/>
    </row>
    <row r="67" spans="1:7" customFormat="1" x14ac:dyDescent="0.3">
      <c r="A67" s="28" t="s">
        <v>47</v>
      </c>
      <c r="B67" s="32">
        <f>B66+B58+B54+B50+B45</f>
        <v>3705.5</v>
      </c>
      <c r="C67" s="29"/>
      <c r="D67" s="29"/>
      <c r="E67" s="29"/>
      <c r="G67" s="23"/>
    </row>
    <row r="68" spans="1:7" customFormat="1" ht="34.799999999999997" x14ac:dyDescent="0.3">
      <c r="A68" s="42" t="s">
        <v>20</v>
      </c>
      <c r="B68" s="32">
        <f>B67+B41</f>
        <v>29453.768599999999</v>
      </c>
      <c r="C68" s="51">
        <f>C41</f>
        <v>0</v>
      </c>
      <c r="D68" s="51">
        <f>D22+D26+D34+D50+D54</f>
        <v>123.3</v>
      </c>
      <c r="E68" s="54"/>
    </row>
    <row r="69" spans="1:7" ht="17.399999999999999" x14ac:dyDescent="0.3">
      <c r="A69" s="115" t="s">
        <v>22</v>
      </c>
      <c r="B69" s="115"/>
      <c r="C69" s="115"/>
      <c r="D69" s="115"/>
      <c r="E69" s="115"/>
    </row>
    <row r="70" spans="1:7" x14ac:dyDescent="0.3">
      <c r="A70" s="94" t="s">
        <v>23</v>
      </c>
      <c r="B70" s="94"/>
      <c r="C70" s="94"/>
      <c r="D70" s="94"/>
      <c r="E70" s="94"/>
    </row>
    <row r="71" spans="1:7" s="25" customFormat="1" x14ac:dyDescent="0.3">
      <c r="A71" s="100" t="s">
        <v>36</v>
      </c>
      <c r="B71" s="101"/>
      <c r="C71" s="101"/>
      <c r="D71" s="101"/>
      <c r="E71" s="102"/>
    </row>
    <row r="72" spans="1:7" s="25" customFormat="1" ht="36" x14ac:dyDescent="0.3">
      <c r="A72" s="55" t="s">
        <v>75</v>
      </c>
      <c r="B72" s="79">
        <v>75.317999999999998</v>
      </c>
      <c r="C72" s="39"/>
      <c r="D72" s="39"/>
      <c r="E72" s="39"/>
    </row>
    <row r="73" spans="1:7" s="25" customFormat="1" x14ac:dyDescent="0.3">
      <c r="A73" s="57" t="s">
        <v>10</v>
      </c>
      <c r="B73" s="79">
        <f>SUM(B72)</f>
        <v>75.317999999999998</v>
      </c>
      <c r="C73" s="39"/>
      <c r="D73" s="39"/>
      <c r="E73" s="39"/>
    </row>
    <row r="74" spans="1:7" ht="18.75" customHeight="1" x14ac:dyDescent="0.3">
      <c r="A74" s="94" t="s">
        <v>15</v>
      </c>
      <c r="B74" s="94"/>
      <c r="C74" s="94"/>
      <c r="D74" s="94"/>
      <c r="E74" s="94"/>
    </row>
    <row r="75" spans="1:7" ht="24" customHeight="1" x14ac:dyDescent="0.3">
      <c r="A75" s="58" t="s">
        <v>24</v>
      </c>
      <c r="B75" s="19">
        <v>19077.562999999998</v>
      </c>
      <c r="C75" s="27">
        <v>5.0999999999999996</v>
      </c>
      <c r="D75" s="45"/>
      <c r="E75" s="37"/>
    </row>
    <row r="76" spans="1:7" x14ac:dyDescent="0.3">
      <c r="A76" s="44" t="s">
        <v>10</v>
      </c>
      <c r="B76" s="19">
        <f>SUM(B75)</f>
        <v>19077.562999999998</v>
      </c>
      <c r="C76" s="27">
        <v>5.0999999999999996</v>
      </c>
      <c r="D76" s="45"/>
      <c r="E76" s="37"/>
    </row>
    <row r="77" spans="1:7" x14ac:dyDescent="0.3">
      <c r="A77" s="84" t="s">
        <v>25</v>
      </c>
      <c r="B77" s="85"/>
      <c r="C77" s="85"/>
      <c r="D77" s="85"/>
      <c r="E77" s="86"/>
    </row>
    <row r="78" spans="1:7" ht="36" x14ac:dyDescent="0.3">
      <c r="A78" s="59" t="s">
        <v>26</v>
      </c>
      <c r="B78" s="19">
        <v>25915.8</v>
      </c>
      <c r="C78" s="19">
        <v>6.1</v>
      </c>
      <c r="D78" s="60"/>
      <c r="E78" s="19"/>
    </row>
    <row r="79" spans="1:7" x14ac:dyDescent="0.3">
      <c r="A79" s="44" t="s">
        <v>10</v>
      </c>
      <c r="B79" s="19">
        <f>SUM(B78)</f>
        <v>25915.8</v>
      </c>
      <c r="C79" s="27">
        <f>SUM(C78:C78)</f>
        <v>6.1</v>
      </c>
      <c r="D79" s="45"/>
      <c r="E79" s="37"/>
    </row>
    <row r="80" spans="1:7" customFormat="1" ht="34.799999999999997" x14ac:dyDescent="0.3">
      <c r="A80" s="42" t="s">
        <v>51</v>
      </c>
      <c r="B80" s="51">
        <f>B76+B79+B73</f>
        <v>45068.680999999997</v>
      </c>
      <c r="C80" s="19">
        <f>C76+C79</f>
        <v>11.2</v>
      </c>
      <c r="D80" s="29"/>
      <c r="E80" s="29"/>
      <c r="G80" s="23"/>
    </row>
    <row r="81" spans="1:10" x14ac:dyDescent="0.35">
      <c r="A81" s="94" t="s">
        <v>52</v>
      </c>
      <c r="B81" s="94"/>
      <c r="C81" s="94"/>
      <c r="D81" s="94"/>
      <c r="E81" s="95"/>
    </row>
    <row r="82" spans="1:10" x14ac:dyDescent="0.35">
      <c r="A82" s="91" t="s">
        <v>36</v>
      </c>
      <c r="B82" s="92"/>
      <c r="C82" s="92"/>
      <c r="D82" s="92"/>
      <c r="E82" s="93"/>
    </row>
    <row r="83" spans="1:10" x14ac:dyDescent="0.35">
      <c r="A83" s="61" t="s">
        <v>28</v>
      </c>
      <c r="B83" s="62">
        <v>900.11099999999999</v>
      </c>
      <c r="C83" s="63"/>
      <c r="D83" s="63"/>
      <c r="E83" s="62">
        <v>1236</v>
      </c>
    </row>
    <row r="84" spans="1:10" x14ac:dyDescent="0.35">
      <c r="A84" s="44" t="s">
        <v>10</v>
      </c>
      <c r="B84" s="62">
        <f>SUM(B83)</f>
        <v>900.11099999999999</v>
      </c>
      <c r="C84" s="63"/>
      <c r="D84" s="63"/>
      <c r="E84" s="62">
        <v>1236</v>
      </c>
    </row>
    <row r="85" spans="1:10" x14ac:dyDescent="0.35">
      <c r="A85" s="90" t="s">
        <v>27</v>
      </c>
      <c r="B85" s="90"/>
      <c r="C85" s="90"/>
      <c r="D85" s="90"/>
      <c r="E85" s="90"/>
    </row>
    <row r="86" spans="1:10" x14ac:dyDescent="0.35">
      <c r="A86" s="64" t="s">
        <v>29</v>
      </c>
      <c r="B86" s="62">
        <v>457.67500000000001</v>
      </c>
      <c r="C86" s="65"/>
      <c r="D86" s="65"/>
      <c r="E86" s="62">
        <v>720</v>
      </c>
    </row>
    <row r="87" spans="1:10" customFormat="1" x14ac:dyDescent="0.35">
      <c r="A87" s="44" t="s">
        <v>10</v>
      </c>
      <c r="B87" s="62">
        <f>SUM(B86)</f>
        <v>457.67500000000001</v>
      </c>
      <c r="C87" s="63"/>
      <c r="D87" s="63"/>
      <c r="E87" s="62">
        <v>720</v>
      </c>
    </row>
    <row r="88" spans="1:10" customFormat="1" x14ac:dyDescent="0.3">
      <c r="A88" s="87" t="s">
        <v>31</v>
      </c>
      <c r="B88" s="88"/>
      <c r="C88" s="88"/>
      <c r="D88" s="88"/>
      <c r="E88" s="89"/>
    </row>
    <row r="89" spans="1:10" customFormat="1" x14ac:dyDescent="0.35">
      <c r="A89" s="43" t="s">
        <v>44</v>
      </c>
      <c r="B89" s="19">
        <v>2652.7359999999999</v>
      </c>
      <c r="C89" s="37"/>
      <c r="D89" s="66"/>
      <c r="E89" s="67">
        <v>3056</v>
      </c>
    </row>
    <row r="90" spans="1:10" x14ac:dyDescent="0.35">
      <c r="A90" s="44" t="s">
        <v>10</v>
      </c>
      <c r="B90" s="19">
        <f>SUM(B89)</f>
        <v>2652.7359999999999</v>
      </c>
      <c r="C90" s="37"/>
      <c r="D90" s="66"/>
      <c r="E90" s="67">
        <v>3056</v>
      </c>
      <c r="J90" s="17"/>
    </row>
    <row r="91" spans="1:10" ht="34.799999999999997" x14ac:dyDescent="0.3">
      <c r="A91" s="38" t="s">
        <v>11</v>
      </c>
      <c r="B91" s="80">
        <f>B87+B84+B90</f>
        <v>4010.5219999999999</v>
      </c>
      <c r="C91" s="52"/>
      <c r="D91" s="68"/>
      <c r="E91" s="52">
        <f>E87+E84+E90</f>
        <v>5012</v>
      </c>
      <c r="G91" s="24"/>
    </row>
    <row r="92" spans="1:10" ht="34.799999999999997" x14ac:dyDescent="0.3">
      <c r="A92" s="38" t="s">
        <v>32</v>
      </c>
      <c r="B92" s="80">
        <f>B91+B80</f>
        <v>49079.202999999994</v>
      </c>
      <c r="C92" s="52">
        <f>C80</f>
        <v>11.2</v>
      </c>
      <c r="D92" s="69"/>
      <c r="E92" s="52">
        <f>E88+E85+E91</f>
        <v>5012</v>
      </c>
    </row>
    <row r="93" spans="1:10" s="25" customFormat="1" ht="34.799999999999997" x14ac:dyDescent="0.3">
      <c r="A93" s="38" t="s">
        <v>68</v>
      </c>
      <c r="B93" s="70">
        <v>30891.197649999998</v>
      </c>
      <c r="C93" s="52"/>
      <c r="D93" s="69"/>
      <c r="E93" s="52"/>
    </row>
    <row r="94" spans="1:10" ht="17.399999999999999" x14ac:dyDescent="0.3">
      <c r="A94" s="38" t="s">
        <v>33</v>
      </c>
      <c r="B94" s="70">
        <f>B92+B68+B15+B93</f>
        <v>109424.16924999999</v>
      </c>
      <c r="C94" s="52">
        <f>C92+C35+C68</f>
        <v>11.2</v>
      </c>
      <c r="D94" s="52">
        <f>D35</f>
        <v>123.3</v>
      </c>
      <c r="E94" s="52">
        <f>E92+E37+E15</f>
        <v>5012</v>
      </c>
      <c r="G94" s="17"/>
    </row>
    <row r="95" spans="1:10" ht="30.75" customHeight="1" x14ac:dyDescent="0.35">
      <c r="A95" s="35"/>
      <c r="B95" s="34"/>
      <c r="C95" s="71"/>
      <c r="D95" s="72"/>
      <c r="E95" s="73"/>
    </row>
    <row r="96" spans="1:10" ht="18" customHeight="1" x14ac:dyDescent="0.35">
      <c r="A96" s="74" t="s">
        <v>62</v>
      </c>
      <c r="B96" s="75"/>
      <c r="C96" s="76"/>
      <c r="D96" s="76"/>
      <c r="E96" s="75"/>
    </row>
    <row r="97" spans="1:5" ht="19.5" customHeight="1" x14ac:dyDescent="0.35">
      <c r="A97" s="35" t="s">
        <v>34</v>
      </c>
      <c r="B97" s="36"/>
      <c r="C97" s="71"/>
      <c r="D97" s="108" t="s">
        <v>63</v>
      </c>
      <c r="E97" s="109"/>
    </row>
    <row r="98" spans="1:5" x14ac:dyDescent="0.35">
      <c r="A98" s="74"/>
      <c r="B98" s="36"/>
      <c r="C98" s="71"/>
      <c r="D98" s="72"/>
      <c r="E98" s="76"/>
    </row>
    <row r="99" spans="1:5" x14ac:dyDescent="0.35">
      <c r="A99" s="1"/>
      <c r="B99" s="7"/>
      <c r="C99" s="8"/>
      <c r="D99" s="5"/>
      <c r="E99" s="6"/>
    </row>
    <row r="100" spans="1:5" x14ac:dyDescent="0.35">
      <c r="A100" s="1"/>
      <c r="B100" s="22"/>
      <c r="C100" s="8"/>
      <c r="D100" s="5"/>
      <c r="E100" s="6"/>
    </row>
    <row r="101" spans="1:5" x14ac:dyDescent="0.35">
      <c r="A101" s="1"/>
      <c r="B101" s="7"/>
      <c r="C101" s="8"/>
      <c r="D101" s="5"/>
      <c r="E101" s="6"/>
    </row>
    <row r="102" spans="1:5" x14ac:dyDescent="0.35">
      <c r="A102" s="1"/>
      <c r="B102" s="7"/>
      <c r="C102" s="8"/>
      <c r="D102" s="5"/>
      <c r="E102" s="6"/>
    </row>
    <row r="103" spans="1:5" x14ac:dyDescent="0.35">
      <c r="A103" s="1"/>
      <c r="B103" s="7"/>
      <c r="C103" s="8"/>
      <c r="D103" s="5"/>
      <c r="E103" s="6"/>
    </row>
    <row r="104" spans="1:5" x14ac:dyDescent="0.35">
      <c r="A104" s="1"/>
      <c r="B104" s="7"/>
      <c r="C104" s="8"/>
      <c r="D104" s="5"/>
      <c r="E104" s="6"/>
    </row>
    <row r="105" spans="1:5" x14ac:dyDescent="0.35">
      <c r="A105" s="1"/>
      <c r="B105" s="7"/>
      <c r="C105" s="8"/>
      <c r="D105" s="5"/>
      <c r="E105" s="6"/>
    </row>
    <row r="106" spans="1:5" x14ac:dyDescent="0.35">
      <c r="A106" s="9"/>
      <c r="B106" s="10"/>
      <c r="C106" s="11"/>
      <c r="D106" s="12"/>
      <c r="E106" s="13"/>
    </row>
  </sheetData>
  <mergeCells count="36">
    <mergeCell ref="D97:E97"/>
    <mergeCell ref="A17:E17"/>
    <mergeCell ref="A7:A8"/>
    <mergeCell ref="B7:B8"/>
    <mergeCell ref="C7:E7"/>
    <mergeCell ref="A10:E10"/>
    <mergeCell ref="A11:E11"/>
    <mergeCell ref="A13:E13"/>
    <mergeCell ref="A16:E16"/>
    <mergeCell ref="A71:E71"/>
    <mergeCell ref="A74:E74"/>
    <mergeCell ref="A18:E18"/>
    <mergeCell ref="A23:E23"/>
    <mergeCell ref="A32:E32"/>
    <mergeCell ref="A36:E36"/>
    <mergeCell ref="A69:E69"/>
    <mergeCell ref="C1:E1"/>
    <mergeCell ref="C2:E2"/>
    <mergeCell ref="C4:E4"/>
    <mergeCell ref="A6:E6"/>
    <mergeCell ref="A9:E9"/>
    <mergeCell ref="C3:E3"/>
    <mergeCell ref="A70:E70"/>
    <mergeCell ref="A42:E42"/>
    <mergeCell ref="A46:E46"/>
    <mergeCell ref="A51:E51"/>
    <mergeCell ref="A27:E27"/>
    <mergeCell ref="A38:E38"/>
    <mergeCell ref="A59:E59"/>
    <mergeCell ref="A43:E43"/>
    <mergeCell ref="A55:E55"/>
    <mergeCell ref="A77:E77"/>
    <mergeCell ref="A88:E88"/>
    <mergeCell ref="A85:E85"/>
    <mergeCell ref="A82:E82"/>
    <mergeCell ref="A81:E81"/>
  </mergeCells>
  <pageMargins left="0.70866141732283472" right="0" top="0.39370078740157483" bottom="0" header="0.31496062992125984" footer="0.31496062992125984"/>
  <pageSetup paperSize="9" scale="58" fitToHeight="0" orientation="portrait" copies="2" r:id="rId1"/>
  <rowBreaks count="2" manualBreakCount="2">
    <brk id="41" max="4" man="1"/>
    <brk id="6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залишки</vt:lpstr>
      <vt:lpstr>залишки!Заголовки_для_печати</vt:lpstr>
      <vt:lpstr>залишки!Область_печати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Протокольна Частина</cp:lastModifiedBy>
  <cp:lastPrinted>2021-12-03T10:04:33Z</cp:lastPrinted>
  <dcterms:created xsi:type="dcterms:W3CDTF">2020-09-28T06:34:04Z</dcterms:created>
  <dcterms:modified xsi:type="dcterms:W3CDTF">2021-12-07T06:54:25Z</dcterms:modified>
</cp:coreProperties>
</file>