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5" yWindow="54" windowWidth="10379" windowHeight="7947"/>
  </bookViews>
  <sheets>
    <sheet name="109" sheetId="1" r:id="rId1"/>
  </sheets>
  <definedNames>
    <definedName name="_xlnm.Print_Titles" localSheetId="0">'109'!$6:$7</definedName>
    <definedName name="_xlnm.Print_Area" localSheetId="0">'109'!$A$1:$E$97</definedName>
  </definedNames>
  <calcPr calcId="144525"/>
</workbook>
</file>

<file path=xl/calcChain.xml><?xml version="1.0" encoding="utf-8"?>
<calcChain xmlns="http://schemas.openxmlformats.org/spreadsheetml/2006/main">
  <c r="B94" i="1" l="1"/>
  <c r="E87" i="1" l="1"/>
  <c r="E91" i="1" s="1"/>
  <c r="B87" i="1" l="1"/>
  <c r="B91" i="1" s="1"/>
  <c r="E40" i="1" l="1"/>
  <c r="E43" i="1"/>
  <c r="E46" i="1"/>
  <c r="E50" i="1"/>
  <c r="B40" i="1"/>
  <c r="B43" i="1"/>
  <c r="B46" i="1"/>
  <c r="B50" i="1"/>
  <c r="E51" i="1" l="1"/>
  <c r="E52" i="1" s="1"/>
  <c r="B51" i="1"/>
  <c r="B60" i="1"/>
  <c r="C60" i="1"/>
  <c r="B82" i="1" l="1"/>
  <c r="B65" i="1" l="1"/>
  <c r="E16" i="1" l="1"/>
  <c r="E90" i="1"/>
  <c r="E92" i="1" s="1"/>
  <c r="E18" i="1" l="1"/>
  <c r="E94" i="1" s="1"/>
  <c r="E17" i="1"/>
  <c r="B16" i="1"/>
  <c r="B17" i="1" s="1"/>
  <c r="B18" i="1" l="1"/>
  <c r="C82" i="1"/>
  <c r="C74" i="1"/>
  <c r="B74" i="1"/>
  <c r="C65" i="1"/>
  <c r="D33" i="1"/>
  <c r="B33" i="1"/>
  <c r="C70" i="1"/>
  <c r="B70" i="1"/>
  <c r="D28" i="1"/>
  <c r="B28" i="1"/>
  <c r="C25" i="1"/>
  <c r="D25" i="1"/>
  <c r="B25" i="1"/>
  <c r="B83" i="1" l="1"/>
  <c r="C83" i="1"/>
  <c r="C92" i="1" s="1"/>
  <c r="B34" i="1"/>
  <c r="B52" i="1" s="1"/>
  <c r="D34" i="1"/>
  <c r="C34" i="1"/>
  <c r="B90" i="1" l="1"/>
  <c r="C52" i="1" l="1"/>
  <c r="C94" i="1" s="1"/>
  <c r="D52" i="1"/>
  <c r="D94" i="1" s="1"/>
  <c r="B92" i="1" l="1"/>
</calcChain>
</file>

<file path=xl/sharedStrings.xml><?xml version="1.0" encoding="utf-8"?>
<sst xmlns="http://schemas.openxmlformats.org/spreadsheetml/2006/main" count="101" uniqueCount="82">
  <si>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</si>
  <si>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</si>
  <si>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</si>
  <si>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</si>
  <si>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мосту, пог. метрів</t>
  </si>
  <si>
    <t>вулиці і дороги комунальної власності у населених пунктах, м²</t>
  </si>
  <si>
    <t xml:space="preserve">                Чернігівська область</t>
  </si>
  <si>
    <t>1. Об’єкти будівництва та реконструкції автомобільних доріг</t>
  </si>
  <si>
    <t>1.1. Автомобільні дороги місцевого значення </t>
  </si>
  <si>
    <t>Разом за підрозділом  “Автомобільні дороги місцевого значення"</t>
  </si>
  <si>
    <t xml:space="preserve">1.2. Вулиці і дороги комунальної власності у населених пунктах </t>
  </si>
  <si>
    <t>Разом по району</t>
  </si>
  <si>
    <t>Разом за підрозділом "Вулиці і дороги комунальної власності у населених пунктах"</t>
  </si>
  <si>
    <t>Разом за розділом “Об’єкти будівництва та реконструкції автомобільних доріг”</t>
  </si>
  <si>
    <t>2. Об’єкти капітального ремонту автомобільних доріг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</si>
  <si>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</si>
  <si>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Чернігівський район</t>
  </si>
  <si>
    <t>Разом за розділом “Об’єкти капітального ремонту автомобільних доріг”</t>
  </si>
  <si>
    <t>3. Об’єкти поточного середнього ремонту автомобільних доріг</t>
  </si>
  <si>
    <t>3.1. Автомобільні дороги місцевого значення (замовник робіт - Управління капітального будівництва обласної державної адміністрації)</t>
  </si>
  <si>
    <t xml:space="preserve">Новгород-Сіверський район </t>
  </si>
  <si>
    <t xml:space="preserve">Прилуцький район </t>
  </si>
  <si>
    <t xml:space="preserve">Чернігівський район </t>
  </si>
  <si>
    <t>Разом по підрозділу “Об’єкти поточного середнього ремонту автомобільних доріг місцевого значення”</t>
  </si>
  <si>
    <t xml:space="preserve">Ніжинський район </t>
  </si>
  <si>
    <t>Разом за розділом "Об`єкти поточного середнього ремонту автомобільних доріг"</t>
  </si>
  <si>
    <t>Разом по Чернігівській області</t>
  </si>
  <si>
    <t>Чернігівської обласної державної адміністрації</t>
  </si>
  <si>
    <t>О250102 Бахмач - Часниківка - /М-02/ на ділянці км 0 + 000 - км 10 + 200</t>
  </si>
  <si>
    <t>О250606 Івангород - Більмачівка - Рожнівка - Ступаківка з під’їздом до с. Максимівка на ділянці км 0+000 - км 31+400</t>
  </si>
  <si>
    <t xml:space="preserve">О250920 Корюківка - Наумівка - Перелюб - Погорільці - Семенівка з під'їздом до с. Баранівка на ділянці км 37 + 300 - км 46 + 000 </t>
  </si>
  <si>
    <t>О252109   Довжик - Хмільниця - /М-01/ - Роїще на ділянці км 0+000 - км 18+900</t>
  </si>
  <si>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субвенції з державного бюджету місцевим бюджетам у 2021 році </t>
  </si>
  <si>
    <t>Ніжинський район</t>
  </si>
  <si>
    <t>Корюківський район</t>
  </si>
  <si>
    <t>О250920 Корюківка - Наумівка - Перелюб - Погорільці - Семенівка з під'їздом до с.Баранівка на ділянці км 0 + 000 - км 24+000</t>
  </si>
  <si>
    <t>м. Чернігів (замовник робіт - Управління житлово-комунального господарства Чернігівської міської ради)</t>
  </si>
  <si>
    <t>м.Чернігів (замовник робіт - Управління житлово-комунального господарства Чернігівської міської ради)</t>
  </si>
  <si>
    <t xml:space="preserve">3.2. Вулиці і дороги комунальної власності у населених пунктах </t>
  </si>
  <si>
    <t>2.2 Вулиці і дороги комунальної власності у населених пунктах</t>
  </si>
  <si>
    <t>Разом за підрозділом “Об’єкти капітального ремонту автомобільних доріг місцевого значення”</t>
  </si>
  <si>
    <t>О251203 Талалаївка - Лосинівка - Сальне - Шняківка на ділянці км 0+000 - км 27+100</t>
  </si>
  <si>
    <t>Реконструкція перехрестя вул. Кільцева з вул. 1-го Травня в м.Чернігів</t>
  </si>
  <si>
    <t>Реконструкція перехрестя вул. Малиновського з вул. Шевченка в м.Чернігів</t>
  </si>
  <si>
    <t>О251810 Сосниця - Пекарів - Шабалинів на ділянці км 0+000 - км 13+300</t>
  </si>
  <si>
    <t>О250205 Бобровиця - Рудьківка - Сухиня на ділянці км 0+000 - км 12+700</t>
  </si>
  <si>
    <t>О251401 Носівка - Держанівка - /М-02/ з під'їздом до с.Козари на ділянці км 0+000 - км 32+800</t>
  </si>
  <si>
    <t>О250801 Вишеньки - Радичів - Іваньків - /Т-25-39/ на ділянці км 0+000 - км 35+800</t>
  </si>
  <si>
    <t>О251304 Буда-Вороб'ївська  - Полюшкине на ділянці км 0+000 - км 11+100</t>
  </si>
  <si>
    <t>О250404 Варва - Хукалівка - Поділ на ділянці км 0+000 - км 41+900</t>
  </si>
  <si>
    <t>О251002 /Р-67/ - Бакланова Муравійка - Орлівка на ділянці км 0+000 - км 23+800</t>
  </si>
  <si>
    <t>О250704 Горбачі - Патюти - Ставиське на ділянці км 0+000 - км 16+200</t>
  </si>
  <si>
    <t>Мостовий перехід через р.Остер біля с.Адамівка на автомобільній дорозі загального користування місцевого значення  О251401 Носівка -  Держанівка – /М-02/ з під’їздом до с.Козари, км 18+808</t>
  </si>
  <si>
    <t>Міст через канал на автомобільній дорозі загального користування місцевого значення О250712 Гальчин - Хрещате - /М-02/ км 1+960, біля с.Гальчин</t>
  </si>
  <si>
    <t>Міст через струмок на автомобільній дорозі загального користування місцевого значення О250920 Корюківка - Наумівка - Перелюб - Погорільці - Семенівка з під'їздом до с.Баранівка, км 59+948, біля м.Семенівка</t>
  </si>
  <si>
    <t>О251602 Ріпки - Високинь - Павлівка - Духанки на ділянці км 0+000 - км 29+700</t>
  </si>
  <si>
    <t>Мостовий перехід через канал біля с.Рівчак-Степанівка на автомобільній дорозі загального користування місцевого значення О251406 Носівка - Лосинівка - Велика Дорога з під'їздом до ст.Лосинівка, км 29+515</t>
  </si>
  <si>
    <t>Міст через р.Свишень на автомобільній дорозі загального користування місцевого значення О252109 Довжик -Хмільниця - /М-01/ - Роїще, км 0+168, біля с.Довжик</t>
  </si>
  <si>
    <t>Міст через струмок на автомобільній дорозі загального користування місцевого значення О250501 Городня - Кузничі - Деревини, км 22+331, біля с.Деревини</t>
  </si>
  <si>
    <t>Поточний середній ремонт ділянок доріг вулиць Кільцева, 1-го Травня, Олександрівська, Малиновського в м.Чернігів</t>
  </si>
  <si>
    <t>О250712 Гальчин - Хрещате - /М-02/ на ділянці км 0 + 000 - км 10 + 600</t>
  </si>
  <si>
    <t>Капітальний ремонт дорожнього покриття по вулиці Виноградна в м. Мена, Чернігівської області</t>
  </si>
  <si>
    <t>Капітальний ремонт дороги по вул. Преображенська в смт. Любеч Ріпкинського району Чернігівської області (перерахунок в поточні ціни 2021р.)</t>
  </si>
  <si>
    <t>Капітальний ремонт проїзної частини автомобільної дороги комунальної власності по вул. Миру довжиною 2,025 км в с. Тупичів, Городнянського району, Чернігівської області</t>
  </si>
  <si>
    <t>Капітальний ремонт дороги по вул. Московська в м. Ніжин,  Чернігівської області</t>
  </si>
  <si>
    <t>м. Ніжин</t>
  </si>
  <si>
    <t>м. Новгород-Сіверський</t>
  </si>
  <si>
    <t>Капітальний ремонт покриття площі Князя Ігоря в м. Новгород-Сіверський</t>
  </si>
  <si>
    <t>О250503 Володимирівка – Хоробичі – Бутівка з під'їздом до с. Лемешівка на ділянці км 0 + 000 - км 44 + 700</t>
  </si>
  <si>
    <t>О250920 Корюківка – Наумівка – Перелюб – Погорільці – Семенівка з під'їздом до с. Баранівка на ділянці км 7 + 200 - км 25+000 (окремими ділянками)</t>
  </si>
  <si>
    <t>О252202 Тур'я - Гута-Студенецька з під’їздом до с. Софіївка на ділянці км 0 + 000 – км 29 + 900</t>
  </si>
  <si>
    <t xml:space="preserve">Капітальний ремонт вулиці Чернігівської в м. Корюківка Корюківського району Чернігівської області </t>
  </si>
  <si>
    <t>Капітальний ремонт автомобільної дороги комунальної власності Менської міської ради  по вулиці Нове життя в місті Мена Чернігівської області</t>
  </si>
  <si>
    <t xml:space="preserve">В.о. начальника Управління капітального будівництва </t>
  </si>
  <si>
    <t>Наталія КОВАЛЬЧУК</t>
  </si>
  <si>
    <t>смт Гончарівське (замовник робіт - Управління капітального будівництва обласної державної адміністрації)</t>
  </si>
  <si>
    <t>Поточний середній ремонт дорожнього покриття автомобільної дороги комунальної власності від пікету ПК2+19 до пікету ПК3+84,2 по вул. Танкістів смт. Гончарівське Чернігівського району Чернігівської області</t>
  </si>
  <si>
    <t>Додаток</t>
  </si>
  <si>
    <t>до розпорядження голови Чернігівської обласної державної адміністрації</t>
  </si>
  <si>
    <t>24 лютого 2021 року  № 109</t>
  </si>
  <si>
    <t>Поточний дрібний ремонт та експлуатаційне утримання автомобільних доріг загального користування місцевого значення</t>
  </si>
  <si>
    <t>(в редакції розпорядження голови обласної державної адміністрації                                                                        13 вересня  2021 року № 881)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</si>
</sst>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####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Border="1"/>
    <xf numFmtId="164" fontId="3" fillId="0" borderId="0" xfId="0" applyNumberFormat="1" applyFont="1" applyBorder="1"/>
    <xf numFmtId="0" fontId="0" fillId="0" borderId="1" xfId="0" applyBorder="1"/>
    <xf numFmtId="0" fontId="1" fillId="0" borderId="1" xfId="0" applyFont="1" applyBorder="1"/>
    <xf numFmtId="165" fontId="5" fillId="3" borderId="1" xfId="0" applyNumberFormat="1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left" vertical="top" wrapText="1"/>
    </xf>
    <xf numFmtId="165" fontId="7" fillId="3" borderId="1" xfId="0" applyNumberFormat="1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 wrapText="1"/>
    </xf>
    <xf numFmtId="164" fontId="0" fillId="0" borderId="1" xfId="0" applyNumberFormat="1" applyBorder="1"/>
    <xf numFmtId="165" fontId="5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0" fontId="0" fillId="0" borderId="0" xfId="0" applyBorder="1"/>
    <xf numFmtId="165" fontId="3" fillId="0" borderId="1" xfId="0" applyNumberFormat="1" applyFont="1" applyBorder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center" vertical="center"/>
    </xf>
    <xf numFmtId="166" fontId="2" fillId="3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0" fontId="2" fillId="0" borderId="2" xfId="0" applyFont="1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/>
    </xf>
    <xf numFmtId="0" fontId="0" fillId="0" borderId="2" xfId="0" applyBorder="1"/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wrapText="1"/>
    </xf>
    <xf numFmtId="165" fontId="2" fillId="4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2" fillId="4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left" vertical="center" wrapText="1"/>
    </xf>
    <xf numFmtId="165" fontId="0" fillId="0" borderId="0" xfId="0" applyNumberFormat="1"/>
    <xf numFmtId="164" fontId="0" fillId="5" borderId="0" xfId="0" applyNumberFormat="1" applyFill="1" applyBorder="1"/>
    <xf numFmtId="0" fontId="0" fillId="5" borderId="0" xfId="0" applyFill="1" applyBorder="1"/>
    <xf numFmtId="164" fontId="0" fillId="2" borderId="0" xfId="0" applyNumberFormat="1" applyFill="1" applyBorder="1"/>
    <xf numFmtId="0" fontId="0" fillId="2" borderId="0" xfId="0" applyFill="1" applyBorder="1"/>
    <xf numFmtId="165" fontId="2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/>
    <xf numFmtId="165" fontId="2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vertical="top" wrapText="1"/>
    </xf>
    <xf numFmtId="165" fontId="2" fillId="4" borderId="1" xfId="0" applyNumberFormat="1" applyFont="1" applyFill="1" applyBorder="1" applyAlignment="1">
      <alignment horizontal="left" vertical="center" wrapText="1"/>
    </xf>
    <xf numFmtId="0" fontId="0" fillId="0" borderId="5" xfId="0" applyBorder="1"/>
    <xf numFmtId="165" fontId="7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/>
    <xf numFmtId="164" fontId="7" fillId="3" borderId="1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/>
    <xf numFmtId="165" fontId="5" fillId="3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/>
    <xf numFmtId="165" fontId="7" fillId="0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165" fontId="7" fillId="3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/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tabSelected="1" view="pageBreakPreview" topLeftCell="A79" zoomScale="70" zoomScaleNormal="80" zoomScaleSheetLayoutView="70" workbookViewId="0">
      <selection activeCell="A5" sqref="A5:E5"/>
    </sheetView>
  </sheetViews>
  <sheetFormatPr defaultColWidth="9.125" defaultRowHeight="18.350000000000001" x14ac:dyDescent="0.3"/>
  <cols>
    <col min="1" max="1" width="82.75" style="36" customWidth="1"/>
    <col min="2" max="2" width="19.625" style="17" customWidth="1"/>
    <col min="3" max="3" width="17.25" style="37" customWidth="1"/>
    <col min="4" max="4" width="13.625" style="3" customWidth="1"/>
    <col min="5" max="5" width="27.375" style="38" customWidth="1"/>
    <col min="6" max="6" width="13.625" style="3" bestFit="1" customWidth="1"/>
    <col min="7" max="16384" width="9.125" style="3"/>
  </cols>
  <sheetData>
    <row r="1" spans="1:6" ht="30.75" customHeight="1" x14ac:dyDescent="0.35">
      <c r="A1" s="1"/>
      <c r="B1" s="2"/>
      <c r="C1" s="81" t="s">
        <v>77</v>
      </c>
      <c r="D1" s="81"/>
      <c r="E1" s="81"/>
      <c r="F1" s="63"/>
    </row>
    <row r="2" spans="1:6" ht="50.95" customHeight="1" x14ac:dyDescent="0.35">
      <c r="A2" s="1"/>
      <c r="B2" s="2"/>
      <c r="C2" s="81" t="s">
        <v>78</v>
      </c>
      <c r="D2" s="81"/>
      <c r="E2" s="81"/>
      <c r="F2" s="63"/>
    </row>
    <row r="3" spans="1:6" ht="23.3" customHeight="1" x14ac:dyDescent="0.35">
      <c r="A3" s="1"/>
      <c r="B3" s="2"/>
      <c r="C3" s="84" t="s">
        <v>79</v>
      </c>
      <c r="D3" s="84"/>
      <c r="E3" s="84"/>
      <c r="F3" s="63"/>
    </row>
    <row r="4" spans="1:6" ht="62.35" customHeight="1" x14ac:dyDescent="0.35">
      <c r="A4" s="1"/>
      <c r="B4" s="2"/>
      <c r="C4" s="82" t="s">
        <v>81</v>
      </c>
      <c r="D4" s="82"/>
      <c r="E4" s="82"/>
      <c r="F4" s="63"/>
    </row>
    <row r="5" spans="1:6" ht="123.8" customHeight="1" x14ac:dyDescent="0.25">
      <c r="A5" s="83" t="s">
        <v>32</v>
      </c>
      <c r="B5" s="83"/>
      <c r="C5" s="83"/>
      <c r="D5" s="83"/>
      <c r="E5" s="83"/>
      <c r="F5" s="63"/>
    </row>
    <row r="6" spans="1:6" ht="17.350000000000001" customHeight="1" x14ac:dyDescent="0.35">
      <c r="A6" s="73" t="s">
        <v>0</v>
      </c>
      <c r="B6" s="75" t="s">
        <v>1</v>
      </c>
      <c r="C6" s="73" t="s">
        <v>2</v>
      </c>
      <c r="D6" s="73"/>
      <c r="E6" s="76"/>
    </row>
    <row r="7" spans="1:6" ht="89.35" customHeight="1" x14ac:dyDescent="0.25">
      <c r="A7" s="74"/>
      <c r="B7" s="75"/>
      <c r="C7" s="68" t="s">
        <v>3</v>
      </c>
      <c r="D7" s="68" t="s">
        <v>4</v>
      </c>
      <c r="E7" s="68" t="s">
        <v>5</v>
      </c>
    </row>
    <row r="8" spans="1:6" ht="19.55" customHeight="1" x14ac:dyDescent="0.35">
      <c r="A8" s="77" t="s">
        <v>6</v>
      </c>
      <c r="B8" s="77"/>
      <c r="C8" s="77"/>
      <c r="D8" s="77"/>
      <c r="E8" s="78"/>
    </row>
    <row r="9" spans="1:6" ht="19.05" x14ac:dyDescent="0.35">
      <c r="A9" s="77" t="s">
        <v>7</v>
      </c>
      <c r="B9" s="77"/>
      <c r="C9" s="77"/>
      <c r="D9" s="77"/>
      <c r="E9" s="78"/>
    </row>
    <row r="10" spans="1:6" s="4" customFormat="1" ht="19.05" x14ac:dyDescent="0.35">
      <c r="A10" s="70" t="s">
        <v>8</v>
      </c>
      <c r="B10" s="70"/>
      <c r="C10" s="70"/>
      <c r="D10" s="70"/>
      <c r="E10" s="71"/>
    </row>
    <row r="11" spans="1:6" s="4" customFormat="1" ht="18.7" customHeight="1" x14ac:dyDescent="0.35">
      <c r="A11" s="5" t="s">
        <v>9</v>
      </c>
      <c r="B11" s="57"/>
      <c r="C11" s="57"/>
      <c r="D11" s="57"/>
      <c r="E11" s="58"/>
    </row>
    <row r="12" spans="1:6" ht="19.05" x14ac:dyDescent="0.35">
      <c r="A12" s="70" t="s">
        <v>10</v>
      </c>
      <c r="B12" s="70"/>
      <c r="C12" s="70"/>
      <c r="D12" s="70"/>
      <c r="E12" s="71"/>
    </row>
    <row r="13" spans="1:6" x14ac:dyDescent="0.25">
      <c r="A13" s="72" t="s">
        <v>36</v>
      </c>
      <c r="B13" s="72"/>
      <c r="C13" s="72"/>
      <c r="D13" s="72"/>
      <c r="E13" s="72"/>
    </row>
    <row r="14" spans="1:6" ht="38.25" customHeight="1" x14ac:dyDescent="0.25">
      <c r="A14" s="6" t="s">
        <v>42</v>
      </c>
      <c r="B14" s="59">
        <v>7442.1</v>
      </c>
      <c r="C14" s="59"/>
      <c r="D14" s="59"/>
      <c r="E14" s="43">
        <v>4463</v>
      </c>
    </row>
    <row r="15" spans="1:6" ht="39.1" customHeight="1" x14ac:dyDescent="0.25">
      <c r="A15" s="6" t="s">
        <v>43</v>
      </c>
      <c r="B15" s="59">
        <v>13109.2</v>
      </c>
      <c r="C15" s="59"/>
      <c r="D15" s="59"/>
      <c r="E15" s="43">
        <v>7111</v>
      </c>
    </row>
    <row r="16" spans="1:6" x14ac:dyDescent="0.25">
      <c r="A16" s="7" t="s">
        <v>11</v>
      </c>
      <c r="B16" s="59">
        <f>SUM(B14:B15)</f>
        <v>20551.300000000003</v>
      </c>
      <c r="C16" s="59"/>
      <c r="D16" s="59"/>
      <c r="E16" s="59">
        <f t="shared" ref="E16" si="0">SUM(E14:E15)</f>
        <v>11574</v>
      </c>
    </row>
    <row r="17" spans="1:5" ht="36.700000000000003" x14ac:dyDescent="0.25">
      <c r="A17" s="5" t="s">
        <v>12</v>
      </c>
      <c r="B17" s="60">
        <f>B16</f>
        <v>20551.300000000003</v>
      </c>
      <c r="C17" s="60"/>
      <c r="D17" s="60"/>
      <c r="E17" s="60">
        <f>E16</f>
        <v>11574</v>
      </c>
    </row>
    <row r="18" spans="1:5" ht="36.700000000000003" x14ac:dyDescent="0.25">
      <c r="A18" s="8" t="s">
        <v>13</v>
      </c>
      <c r="B18" s="60">
        <f>B16</f>
        <v>20551.300000000003</v>
      </c>
      <c r="C18" s="60"/>
      <c r="D18" s="60"/>
      <c r="E18" s="9">
        <f>E16</f>
        <v>11574</v>
      </c>
    </row>
    <row r="19" spans="1:5" x14ac:dyDescent="0.25">
      <c r="A19" s="69" t="s">
        <v>14</v>
      </c>
      <c r="B19" s="69"/>
      <c r="C19" s="69"/>
      <c r="D19" s="69"/>
      <c r="E19" s="69"/>
    </row>
    <row r="20" spans="1:5" ht="38.25" customHeight="1" x14ac:dyDescent="0.25">
      <c r="A20" s="79" t="s">
        <v>15</v>
      </c>
      <c r="B20" s="79"/>
      <c r="C20" s="79"/>
      <c r="D20" s="79"/>
      <c r="E20" s="79"/>
    </row>
    <row r="21" spans="1:5" x14ac:dyDescent="0.25">
      <c r="A21" s="79" t="s">
        <v>33</v>
      </c>
      <c r="B21" s="79"/>
      <c r="C21" s="79"/>
      <c r="D21" s="79"/>
      <c r="E21" s="79"/>
    </row>
    <row r="22" spans="1:5" ht="36.700000000000003" x14ac:dyDescent="0.25">
      <c r="A22" s="61" t="s">
        <v>41</v>
      </c>
      <c r="B22" s="10">
        <v>40000</v>
      </c>
      <c r="C22" s="10">
        <v>5.73</v>
      </c>
      <c r="D22" s="55"/>
      <c r="E22" s="55"/>
    </row>
    <row r="23" spans="1:5" ht="76.599999999999994" customHeight="1" x14ac:dyDescent="0.25">
      <c r="A23" s="61" t="s">
        <v>56</v>
      </c>
      <c r="B23" s="39">
        <v>3470.2020000000002</v>
      </c>
      <c r="C23" s="55"/>
      <c r="D23" s="39">
        <v>6</v>
      </c>
      <c r="E23" s="55"/>
    </row>
    <row r="24" spans="1:5" ht="55.05" x14ac:dyDescent="0.3">
      <c r="A24" s="41" t="s">
        <v>52</v>
      </c>
      <c r="B24" s="39">
        <v>4192.6440000000002</v>
      </c>
      <c r="C24" s="55"/>
      <c r="D24" s="39">
        <v>33.770000000000003</v>
      </c>
      <c r="E24" s="55"/>
    </row>
    <row r="25" spans="1:5" x14ac:dyDescent="0.25">
      <c r="A25" s="11" t="s">
        <v>11</v>
      </c>
      <c r="B25" s="10">
        <f>SUM(B22:B24)</f>
        <v>47662.845999999998</v>
      </c>
      <c r="C25" s="10">
        <f t="shared" ref="C25:D25" si="1">SUM(C22:C24)</f>
        <v>5.73</v>
      </c>
      <c r="D25" s="10">
        <f t="shared" si="1"/>
        <v>39.770000000000003</v>
      </c>
      <c r="E25" s="11"/>
    </row>
    <row r="26" spans="1:5" x14ac:dyDescent="0.25">
      <c r="A26" s="85" t="s">
        <v>20</v>
      </c>
      <c r="B26" s="85"/>
      <c r="C26" s="85"/>
      <c r="D26" s="85"/>
      <c r="E26" s="85"/>
    </row>
    <row r="27" spans="1:5" ht="73.400000000000006" x14ac:dyDescent="0.3">
      <c r="A27" s="41" t="s">
        <v>54</v>
      </c>
      <c r="B27" s="39">
        <v>8145</v>
      </c>
      <c r="C27" s="55"/>
      <c r="D27" s="39">
        <v>16.29</v>
      </c>
      <c r="E27" s="55"/>
    </row>
    <row r="28" spans="1:5" x14ac:dyDescent="0.25">
      <c r="A28" s="11" t="s">
        <v>11</v>
      </c>
      <c r="B28" s="10">
        <f>SUM(B27:B27)</f>
        <v>8145</v>
      </c>
      <c r="C28" s="10"/>
      <c r="D28" s="10">
        <f>SUM(D27:D27)</f>
        <v>16.29</v>
      </c>
      <c r="E28" s="11"/>
    </row>
    <row r="29" spans="1:5" x14ac:dyDescent="0.25">
      <c r="A29" s="85" t="s">
        <v>16</v>
      </c>
      <c r="B29" s="85"/>
      <c r="C29" s="85"/>
      <c r="D29" s="85"/>
      <c r="E29" s="85"/>
    </row>
    <row r="30" spans="1:5" ht="55.05" x14ac:dyDescent="0.3">
      <c r="A30" s="41" t="s">
        <v>57</v>
      </c>
      <c r="B30" s="39">
        <v>3394.1950000000002</v>
      </c>
      <c r="C30" s="55"/>
      <c r="D30" s="39">
        <v>24.4</v>
      </c>
      <c r="E30" s="55"/>
    </row>
    <row r="31" spans="1:5" ht="55.05" x14ac:dyDescent="0.3">
      <c r="A31" s="41" t="s">
        <v>58</v>
      </c>
      <c r="B31" s="39">
        <v>4946.1149999999998</v>
      </c>
      <c r="C31" s="55"/>
      <c r="D31" s="39">
        <v>6.5</v>
      </c>
      <c r="E31" s="55"/>
    </row>
    <row r="32" spans="1:5" ht="55.05" x14ac:dyDescent="0.3">
      <c r="A32" s="41" t="s">
        <v>53</v>
      </c>
      <c r="B32" s="39">
        <v>3362.41</v>
      </c>
      <c r="C32" s="55"/>
      <c r="D32" s="39">
        <v>6</v>
      </c>
      <c r="E32" s="55"/>
    </row>
    <row r="33" spans="1:6" x14ac:dyDescent="0.25">
      <c r="A33" s="11" t="s">
        <v>11</v>
      </c>
      <c r="B33" s="10">
        <f>SUM(B30:B32)</f>
        <v>11702.72</v>
      </c>
      <c r="C33" s="10"/>
      <c r="D33" s="10">
        <f t="shared" ref="D33" si="2">SUM(D30:D32)</f>
        <v>36.9</v>
      </c>
      <c r="E33" s="11"/>
    </row>
    <row r="34" spans="1:6" ht="36.700000000000003" x14ac:dyDescent="0.25">
      <c r="A34" s="16" t="s">
        <v>40</v>
      </c>
      <c r="B34" s="56">
        <f>B25+B28+B33</f>
        <v>67510.565999999992</v>
      </c>
      <c r="C34" s="56">
        <f t="shared" ref="C34:D34" si="3">C25+C28+C33</f>
        <v>5.73</v>
      </c>
      <c r="D34" s="56">
        <f t="shared" si="3"/>
        <v>92.960000000000008</v>
      </c>
      <c r="E34" s="15"/>
      <c r="F34" s="17"/>
    </row>
    <row r="35" spans="1:6" s="22" customFormat="1" x14ac:dyDescent="0.25">
      <c r="A35" s="92" t="s">
        <v>39</v>
      </c>
      <c r="B35" s="92"/>
      <c r="C35" s="92"/>
      <c r="D35" s="92"/>
      <c r="E35" s="92"/>
      <c r="F35" s="29"/>
    </row>
    <row r="36" spans="1:6" s="22" customFormat="1" x14ac:dyDescent="0.25">
      <c r="A36" s="79" t="s">
        <v>34</v>
      </c>
      <c r="B36" s="79"/>
      <c r="C36" s="79"/>
      <c r="D36" s="79"/>
      <c r="E36" s="79"/>
      <c r="F36" s="29"/>
    </row>
    <row r="37" spans="1:6" s="22" customFormat="1" ht="36.700000000000003" x14ac:dyDescent="0.25">
      <c r="A37" s="45" t="s">
        <v>71</v>
      </c>
      <c r="B37" s="10">
        <v>4435</v>
      </c>
      <c r="C37" s="10"/>
      <c r="D37" s="10"/>
      <c r="E37" s="10">
        <v>5425</v>
      </c>
      <c r="F37" s="29"/>
    </row>
    <row r="38" spans="1:6" s="22" customFormat="1" ht="36.700000000000003" x14ac:dyDescent="0.25">
      <c r="A38" s="45" t="s">
        <v>61</v>
      </c>
      <c r="B38" s="10">
        <v>3100</v>
      </c>
      <c r="C38" s="10"/>
      <c r="D38" s="10"/>
      <c r="E38" s="10">
        <v>4421</v>
      </c>
      <c r="F38" s="29"/>
    </row>
    <row r="39" spans="1:6" s="22" customFormat="1" ht="55.05" x14ac:dyDescent="0.25">
      <c r="A39" s="45" t="s">
        <v>72</v>
      </c>
      <c r="B39" s="10">
        <v>2000</v>
      </c>
      <c r="C39" s="10"/>
      <c r="D39" s="10"/>
      <c r="E39" s="10">
        <v>1904</v>
      </c>
      <c r="F39" s="29"/>
    </row>
    <row r="40" spans="1:6" s="22" customFormat="1" x14ac:dyDescent="0.25">
      <c r="A40" s="46" t="s">
        <v>11</v>
      </c>
      <c r="B40" s="10">
        <f>SUM(B37:B39)</f>
        <v>9535</v>
      </c>
      <c r="C40" s="10"/>
      <c r="D40" s="10"/>
      <c r="E40" s="10">
        <f>SUM(E37:E39)</f>
        <v>11750</v>
      </c>
      <c r="F40" s="29"/>
    </row>
    <row r="41" spans="1:6" s="51" customFormat="1" x14ac:dyDescent="0.25">
      <c r="A41" s="80" t="s">
        <v>65</v>
      </c>
      <c r="B41" s="80"/>
      <c r="C41" s="80"/>
      <c r="D41" s="80"/>
      <c r="E41" s="80"/>
      <c r="F41" s="50"/>
    </row>
    <row r="42" spans="1:6" s="51" customFormat="1" ht="36.700000000000003" x14ac:dyDescent="0.25">
      <c r="A42" s="52" t="s">
        <v>64</v>
      </c>
      <c r="B42" s="54">
        <v>6380</v>
      </c>
      <c r="C42" s="54"/>
      <c r="D42" s="54"/>
      <c r="E42" s="54">
        <v>5300</v>
      </c>
      <c r="F42" s="50"/>
    </row>
    <row r="43" spans="1:6" s="51" customFormat="1" x14ac:dyDescent="0.25">
      <c r="A43" s="53" t="s">
        <v>11</v>
      </c>
      <c r="B43" s="54">
        <f>SUM(B42)</f>
        <v>6380</v>
      </c>
      <c r="C43" s="54"/>
      <c r="D43" s="54"/>
      <c r="E43" s="54">
        <f>SUM(E42)</f>
        <v>5300</v>
      </c>
      <c r="F43" s="50"/>
    </row>
    <row r="44" spans="1:6" s="49" customFormat="1" x14ac:dyDescent="0.25">
      <c r="A44" s="80" t="s">
        <v>66</v>
      </c>
      <c r="B44" s="80"/>
      <c r="C44" s="80"/>
      <c r="D44" s="80"/>
      <c r="E44" s="80"/>
      <c r="F44" s="48"/>
    </row>
    <row r="45" spans="1:6" s="49" customFormat="1" ht="36.700000000000003" x14ac:dyDescent="0.25">
      <c r="A45" s="52" t="s">
        <v>67</v>
      </c>
      <c r="B45" s="54">
        <v>3950</v>
      </c>
      <c r="C45" s="54"/>
      <c r="D45" s="54"/>
      <c r="E45" s="54">
        <v>7250</v>
      </c>
      <c r="F45" s="48"/>
    </row>
    <row r="46" spans="1:6" s="49" customFormat="1" x14ac:dyDescent="0.25">
      <c r="A46" s="53" t="s">
        <v>11</v>
      </c>
      <c r="B46" s="54">
        <f>SUM(B45)</f>
        <v>3950</v>
      </c>
      <c r="C46" s="54"/>
      <c r="D46" s="54"/>
      <c r="E46" s="54">
        <f>SUM(E45)</f>
        <v>7250</v>
      </c>
      <c r="F46" s="48"/>
    </row>
    <row r="47" spans="1:6" s="22" customFormat="1" x14ac:dyDescent="0.25">
      <c r="A47" s="79" t="s">
        <v>16</v>
      </c>
      <c r="B47" s="79"/>
      <c r="C47" s="79"/>
      <c r="D47" s="79"/>
      <c r="E47" s="79"/>
      <c r="F47" s="29"/>
    </row>
    <row r="48" spans="1:6" s="22" customFormat="1" ht="55.05" x14ac:dyDescent="0.25">
      <c r="A48" s="45" t="s">
        <v>62</v>
      </c>
      <c r="B48" s="10">
        <v>1800</v>
      </c>
      <c r="C48" s="10"/>
      <c r="D48" s="10"/>
      <c r="E48" s="10">
        <v>1325</v>
      </c>
      <c r="F48" s="29"/>
    </row>
    <row r="49" spans="1:6" s="22" customFormat="1" ht="55.05" x14ac:dyDescent="0.25">
      <c r="A49" s="45" t="s">
        <v>63</v>
      </c>
      <c r="B49" s="10">
        <v>2127.6999999999998</v>
      </c>
      <c r="C49" s="10"/>
      <c r="D49" s="10"/>
      <c r="E49" s="10">
        <v>3372</v>
      </c>
      <c r="F49" s="29"/>
    </row>
    <row r="50" spans="1:6" s="22" customFormat="1" x14ac:dyDescent="0.25">
      <c r="A50" s="46" t="s">
        <v>11</v>
      </c>
      <c r="B50" s="10">
        <f>SUM(B48:B49)</f>
        <v>3927.7</v>
      </c>
      <c r="C50" s="10"/>
      <c r="D50" s="10"/>
      <c r="E50" s="10">
        <f>SUM(E48:E49)</f>
        <v>4697</v>
      </c>
      <c r="F50" s="29"/>
    </row>
    <row r="51" spans="1:6" s="22" customFormat="1" ht="39.1" customHeight="1" x14ac:dyDescent="0.25">
      <c r="A51" s="40" t="s">
        <v>12</v>
      </c>
      <c r="B51" s="56">
        <f>B50+B46+B43+B40</f>
        <v>23792.7</v>
      </c>
      <c r="C51" s="56"/>
      <c r="D51" s="56"/>
      <c r="E51" s="56">
        <f>E50+E46+E43+E40</f>
        <v>28997</v>
      </c>
      <c r="F51" s="29"/>
    </row>
    <row r="52" spans="1:6" customFormat="1" ht="36.700000000000003" x14ac:dyDescent="0.25">
      <c r="A52" s="16" t="s">
        <v>17</v>
      </c>
      <c r="B52" s="56">
        <f>B34+B51</f>
        <v>91303.265999999989</v>
      </c>
      <c r="C52" s="19">
        <f>C34</f>
        <v>5.73</v>
      </c>
      <c r="D52" s="56">
        <f>D34</f>
        <v>92.960000000000008</v>
      </c>
      <c r="E52" s="56">
        <f>E51</f>
        <v>28997</v>
      </c>
      <c r="F52" s="47"/>
    </row>
    <row r="53" spans="1:6" customFormat="1" x14ac:dyDescent="0.25">
      <c r="A53" s="69" t="s">
        <v>18</v>
      </c>
      <c r="B53" s="69"/>
      <c r="C53" s="69"/>
      <c r="D53" s="69"/>
      <c r="E53" s="69"/>
    </row>
    <row r="54" spans="1:6" ht="38.25" customHeight="1" x14ac:dyDescent="0.25">
      <c r="A54" s="79" t="s">
        <v>19</v>
      </c>
      <c r="B54" s="79"/>
      <c r="C54" s="79"/>
      <c r="D54" s="79"/>
      <c r="E54" s="79"/>
    </row>
    <row r="55" spans="1:6" x14ac:dyDescent="0.25">
      <c r="A55" s="79" t="s">
        <v>34</v>
      </c>
      <c r="B55" s="79"/>
      <c r="C55" s="79"/>
      <c r="D55" s="79"/>
      <c r="E55" s="79"/>
    </row>
    <row r="56" spans="1:6" ht="36.700000000000003" x14ac:dyDescent="0.3">
      <c r="A56" s="41" t="s">
        <v>35</v>
      </c>
      <c r="B56" s="39">
        <v>24309.287</v>
      </c>
      <c r="C56" s="39">
        <v>5.7</v>
      </c>
      <c r="D56" s="55"/>
      <c r="E56" s="55"/>
    </row>
    <row r="57" spans="1:6" ht="55.7" x14ac:dyDescent="0.35">
      <c r="A57" s="41" t="s">
        <v>69</v>
      </c>
      <c r="B57" s="39">
        <v>23458.447</v>
      </c>
      <c r="C57" s="39">
        <v>5</v>
      </c>
      <c r="D57" s="55"/>
      <c r="E57" s="55"/>
      <c r="F57" s="23"/>
    </row>
    <row r="58" spans="1:6" ht="25.5" customHeight="1" x14ac:dyDescent="0.25">
      <c r="A58" s="44" t="s">
        <v>44</v>
      </c>
      <c r="B58" s="39">
        <v>25982.238000000001</v>
      </c>
      <c r="C58" s="39">
        <v>5.3</v>
      </c>
      <c r="D58" s="55"/>
      <c r="E58" s="55"/>
    </row>
    <row r="59" spans="1:6" ht="36.700000000000003" x14ac:dyDescent="0.25">
      <c r="A59" s="44" t="s">
        <v>70</v>
      </c>
      <c r="B59" s="39">
        <v>25170.967000000001</v>
      </c>
      <c r="C59" s="39">
        <v>5.77</v>
      </c>
      <c r="D59" s="55"/>
      <c r="E59" s="55"/>
    </row>
    <row r="60" spans="1:6" x14ac:dyDescent="0.25">
      <c r="A60" s="11" t="s">
        <v>11</v>
      </c>
      <c r="B60" s="10">
        <f>SUM(B56:B59)</f>
        <v>98920.938999999998</v>
      </c>
      <c r="C60" s="10">
        <f>SUM(C56:C59)</f>
        <v>21.77</v>
      </c>
      <c r="D60" s="10"/>
      <c r="E60" s="11"/>
    </row>
    <row r="61" spans="1:6" x14ac:dyDescent="0.25">
      <c r="A61" s="86" t="s">
        <v>24</v>
      </c>
      <c r="B61" s="86"/>
      <c r="C61" s="86"/>
      <c r="D61" s="86"/>
      <c r="E61" s="86"/>
    </row>
    <row r="62" spans="1:6" ht="20.25" customHeight="1" x14ac:dyDescent="0.3">
      <c r="A62" s="41" t="s">
        <v>28</v>
      </c>
      <c r="B62" s="39">
        <v>23517.162</v>
      </c>
      <c r="C62" s="39">
        <v>5.5</v>
      </c>
      <c r="D62" s="14"/>
      <c r="E62" s="10"/>
    </row>
    <row r="63" spans="1:6" ht="25.5" customHeight="1" x14ac:dyDescent="0.25">
      <c r="A63" s="61" t="s">
        <v>45</v>
      </c>
      <c r="B63" s="39">
        <v>24208.582999999999</v>
      </c>
      <c r="C63" s="39">
        <v>5.2</v>
      </c>
      <c r="D63" s="14"/>
      <c r="E63" s="10"/>
    </row>
    <row r="64" spans="1:6" ht="36.700000000000003" x14ac:dyDescent="0.25">
      <c r="A64" s="61" t="s">
        <v>46</v>
      </c>
      <c r="B64" s="39">
        <v>23563.534</v>
      </c>
      <c r="C64" s="39">
        <v>5.2</v>
      </c>
      <c r="D64" s="14"/>
      <c r="E64" s="10"/>
    </row>
    <row r="65" spans="1:5" x14ac:dyDescent="0.25">
      <c r="A65" s="13" t="s">
        <v>11</v>
      </c>
      <c r="B65" s="12">
        <f>SUM(B62:B64)</f>
        <v>71289.278999999995</v>
      </c>
      <c r="C65" s="12">
        <f>SUM(C62:C64)</f>
        <v>15.899999999999999</v>
      </c>
      <c r="D65" s="12"/>
      <c r="E65" s="10"/>
    </row>
    <row r="66" spans="1:5" x14ac:dyDescent="0.25">
      <c r="A66" s="85" t="s">
        <v>20</v>
      </c>
      <c r="B66" s="85"/>
      <c r="C66" s="85"/>
      <c r="D66" s="85"/>
      <c r="E66" s="85"/>
    </row>
    <row r="67" spans="1:5" ht="36.700000000000003" x14ac:dyDescent="0.3">
      <c r="A67" s="41" t="s">
        <v>30</v>
      </c>
      <c r="B67" s="39">
        <v>22650.063999999998</v>
      </c>
      <c r="C67" s="39">
        <v>5</v>
      </c>
      <c r="D67" s="55"/>
      <c r="E67" s="55"/>
    </row>
    <row r="68" spans="1:5" ht="36.700000000000003" x14ac:dyDescent="0.3">
      <c r="A68" s="61" t="s">
        <v>47</v>
      </c>
      <c r="B68" s="42">
        <v>25425.505000000001</v>
      </c>
      <c r="C68" s="39">
        <v>5.2</v>
      </c>
      <c r="D68" s="55"/>
      <c r="E68" s="55"/>
    </row>
    <row r="69" spans="1:5" ht="36.700000000000003" x14ac:dyDescent="0.3">
      <c r="A69" s="61" t="s">
        <v>48</v>
      </c>
      <c r="B69" s="42">
        <v>24393.407999999999</v>
      </c>
      <c r="C69" s="39">
        <v>5.0999999999999996</v>
      </c>
      <c r="D69" s="55"/>
      <c r="E69" s="55"/>
    </row>
    <row r="70" spans="1:5" x14ac:dyDescent="0.25">
      <c r="A70" s="11" t="s">
        <v>11</v>
      </c>
      <c r="B70" s="10">
        <f>SUM(B67:B69)</f>
        <v>72468.976999999999</v>
      </c>
      <c r="C70" s="10">
        <f>SUM(C67:C69)</f>
        <v>15.299999999999999</v>
      </c>
      <c r="D70" s="10"/>
      <c r="E70" s="11"/>
    </row>
    <row r="71" spans="1:5" x14ac:dyDescent="0.25">
      <c r="A71" s="85" t="s">
        <v>21</v>
      </c>
      <c r="B71" s="85"/>
      <c r="C71" s="85"/>
      <c r="D71" s="85"/>
      <c r="E71" s="85"/>
    </row>
    <row r="72" spans="1:5" ht="36.700000000000003" x14ac:dyDescent="0.25">
      <c r="A72" s="44" t="s">
        <v>29</v>
      </c>
      <c r="B72" s="39">
        <v>25220.639999999999</v>
      </c>
      <c r="C72" s="39">
        <v>5</v>
      </c>
      <c r="D72" s="55"/>
      <c r="E72" s="55"/>
    </row>
    <row r="73" spans="1:5" x14ac:dyDescent="0.25">
      <c r="A73" s="62" t="s">
        <v>49</v>
      </c>
      <c r="B73" s="39">
        <v>24859.904999999999</v>
      </c>
      <c r="C73" s="39">
        <v>5</v>
      </c>
      <c r="D73" s="55"/>
      <c r="E73" s="55"/>
    </row>
    <row r="74" spans="1:5" x14ac:dyDescent="0.25">
      <c r="A74" s="11" t="s">
        <v>11</v>
      </c>
      <c r="B74" s="10">
        <f>SUM(B72:B73)</f>
        <v>50080.544999999998</v>
      </c>
      <c r="C74" s="10">
        <f>SUM(C72:C73)</f>
        <v>10</v>
      </c>
      <c r="D74" s="10"/>
      <c r="E74" s="11"/>
    </row>
    <row r="75" spans="1:5" x14ac:dyDescent="0.25">
      <c r="A75" s="86" t="s">
        <v>22</v>
      </c>
      <c r="B75" s="86"/>
      <c r="C75" s="86"/>
      <c r="D75" s="86"/>
      <c r="E75" s="86"/>
    </row>
    <row r="76" spans="1:5" ht="36.700000000000003" x14ac:dyDescent="0.3">
      <c r="A76" s="41" t="s">
        <v>31</v>
      </c>
      <c r="B76" s="39">
        <v>26472.986000000001</v>
      </c>
      <c r="C76" s="39">
        <v>5.6</v>
      </c>
      <c r="D76" s="14"/>
      <c r="E76" s="10"/>
    </row>
    <row r="77" spans="1:5" ht="18" customHeight="1" x14ac:dyDescent="0.3">
      <c r="A77" s="41" t="s">
        <v>51</v>
      </c>
      <c r="B77" s="39">
        <v>27873.037</v>
      </c>
      <c r="C77" s="39">
        <v>5.3</v>
      </c>
      <c r="D77" s="14"/>
      <c r="E77" s="10"/>
    </row>
    <row r="78" spans="1:5" ht="18" customHeight="1" x14ac:dyDescent="0.3">
      <c r="A78" s="41" t="s">
        <v>60</v>
      </c>
      <c r="B78" s="39">
        <v>24913.87</v>
      </c>
      <c r="C78" s="39">
        <v>5</v>
      </c>
      <c r="D78" s="14"/>
      <c r="E78" s="10"/>
    </row>
    <row r="79" spans="1:5" ht="36.700000000000003" x14ac:dyDescent="0.25">
      <c r="A79" s="44" t="s">
        <v>50</v>
      </c>
      <c r="B79" s="39">
        <v>25286.675999999999</v>
      </c>
      <c r="C79" s="39">
        <v>5.2</v>
      </c>
      <c r="D79" s="14"/>
      <c r="E79" s="10"/>
    </row>
    <row r="80" spans="1:5" ht="36.700000000000003" x14ac:dyDescent="0.3">
      <c r="A80" s="41" t="s">
        <v>55</v>
      </c>
      <c r="B80" s="39">
        <v>25016.287</v>
      </c>
      <c r="C80" s="39">
        <v>5.3</v>
      </c>
      <c r="D80" s="14"/>
      <c r="E80" s="10"/>
    </row>
    <row r="81" spans="1:5" ht="36.700000000000003" x14ac:dyDescent="0.3">
      <c r="A81" s="41" t="s">
        <v>68</v>
      </c>
      <c r="B81" s="39">
        <v>95</v>
      </c>
      <c r="C81" s="39"/>
      <c r="D81" s="14"/>
      <c r="E81" s="10"/>
    </row>
    <row r="82" spans="1:5" x14ac:dyDescent="0.25">
      <c r="A82" s="13" t="s">
        <v>11</v>
      </c>
      <c r="B82" s="12">
        <f>SUM(B76:B81)</f>
        <v>129657.85599999999</v>
      </c>
      <c r="C82" s="12">
        <f>SUM(C76:C80)</f>
        <v>26.4</v>
      </c>
      <c r="D82" s="12"/>
      <c r="E82" s="10"/>
    </row>
    <row r="83" spans="1:5" ht="36.700000000000003" x14ac:dyDescent="0.25">
      <c r="A83" s="18" t="s">
        <v>23</v>
      </c>
      <c r="B83" s="20">
        <f>B60+B65+B70+B74+B82</f>
        <v>422417.59599999996</v>
      </c>
      <c r="C83" s="20">
        <f>C60+C65+C70+C74+C82</f>
        <v>89.37</v>
      </c>
      <c r="D83" s="20"/>
      <c r="E83" s="10"/>
    </row>
    <row r="84" spans="1:5" ht="23.3" customHeight="1" x14ac:dyDescent="0.3">
      <c r="A84" s="79" t="s">
        <v>38</v>
      </c>
      <c r="B84" s="79"/>
      <c r="C84" s="79"/>
      <c r="D84" s="79"/>
      <c r="E84" s="88"/>
    </row>
    <row r="85" spans="1:5" s="22" customFormat="1" ht="23.3" customHeight="1" x14ac:dyDescent="0.25">
      <c r="A85" s="89" t="s">
        <v>75</v>
      </c>
      <c r="B85" s="90"/>
      <c r="C85" s="90"/>
      <c r="D85" s="90"/>
      <c r="E85" s="91"/>
    </row>
    <row r="86" spans="1:5" s="22" customFormat="1" ht="79.5" customHeight="1" x14ac:dyDescent="0.25">
      <c r="A86" s="45" t="s">
        <v>76</v>
      </c>
      <c r="B86" s="66">
        <v>1799.9380000000001</v>
      </c>
      <c r="C86" s="64"/>
      <c r="D86" s="64"/>
      <c r="E86" s="67">
        <v>1742</v>
      </c>
    </row>
    <row r="87" spans="1:5" s="22" customFormat="1" ht="23.3" customHeight="1" x14ac:dyDescent="0.25">
      <c r="A87" s="46" t="s">
        <v>11</v>
      </c>
      <c r="B87" s="65">
        <f>SUM(B86)</f>
        <v>1799.9380000000001</v>
      </c>
      <c r="C87" s="64"/>
      <c r="D87" s="64"/>
      <c r="E87" s="67">
        <f>E86</f>
        <v>1742</v>
      </c>
    </row>
    <row r="88" spans="1:5" customFormat="1" x14ac:dyDescent="0.25">
      <c r="A88" s="87" t="s">
        <v>37</v>
      </c>
      <c r="B88" s="87"/>
      <c r="C88" s="87"/>
      <c r="D88" s="87"/>
      <c r="E88" s="87"/>
    </row>
    <row r="89" spans="1:5" customFormat="1" ht="39.1" customHeight="1" x14ac:dyDescent="0.35">
      <c r="A89" s="6" t="s">
        <v>59</v>
      </c>
      <c r="B89" s="59">
        <v>79448.7</v>
      </c>
      <c r="C89" s="59"/>
      <c r="D89" s="23"/>
      <c r="E89" s="21">
        <v>63005</v>
      </c>
    </row>
    <row r="90" spans="1:5" customFormat="1" x14ac:dyDescent="0.25">
      <c r="A90" s="7" t="s">
        <v>11</v>
      </c>
      <c r="B90" s="59">
        <f>SUM(B89)</f>
        <v>79448.7</v>
      </c>
      <c r="C90" s="59"/>
      <c r="D90" s="59"/>
      <c r="E90" s="59">
        <f t="shared" ref="E90" si="4">SUM(E89)</f>
        <v>63005</v>
      </c>
    </row>
    <row r="91" spans="1:5" ht="36.700000000000003" x14ac:dyDescent="0.25">
      <c r="A91" s="5" t="s">
        <v>12</v>
      </c>
      <c r="B91" s="9">
        <f>B90+B87</f>
        <v>81248.637999999992</v>
      </c>
      <c r="C91" s="9"/>
      <c r="D91" s="9"/>
      <c r="E91" s="9">
        <f>E90+E87</f>
        <v>64747</v>
      </c>
    </row>
    <row r="92" spans="1:5" ht="36.700000000000003" x14ac:dyDescent="0.25">
      <c r="A92" s="5" t="s">
        <v>25</v>
      </c>
      <c r="B92" s="9">
        <f>B91+B83</f>
        <v>503666.23399999994</v>
      </c>
      <c r="C92" s="9">
        <f t="shared" ref="C92:E92" si="5">C91+C83</f>
        <v>89.37</v>
      </c>
      <c r="D92" s="9"/>
      <c r="E92" s="9">
        <f t="shared" si="5"/>
        <v>64747</v>
      </c>
    </row>
    <row r="93" spans="1:5" ht="40.6" customHeight="1" x14ac:dyDescent="0.25">
      <c r="A93" s="5" t="s">
        <v>80</v>
      </c>
      <c r="B93" s="9">
        <v>155648.5</v>
      </c>
      <c r="C93" s="9"/>
      <c r="D93" s="9"/>
      <c r="E93" s="9"/>
    </row>
    <row r="94" spans="1:5" x14ac:dyDescent="0.25">
      <c r="A94" s="5" t="s">
        <v>26</v>
      </c>
      <c r="B94" s="9">
        <f>B18+B52+B92+B93</f>
        <v>771169.29999999993</v>
      </c>
      <c r="C94" s="9">
        <f>C92+C52+C18</f>
        <v>95.100000000000009</v>
      </c>
      <c r="D94" s="9">
        <f>D92+D52+D18</f>
        <v>92.960000000000008</v>
      </c>
      <c r="E94" s="9">
        <f>E92+E52+E18</f>
        <v>105318</v>
      </c>
    </row>
    <row r="95" spans="1:5" ht="65.25" customHeight="1" x14ac:dyDescent="0.35">
      <c r="A95" s="1"/>
      <c r="B95" s="2"/>
      <c r="C95" s="24"/>
      <c r="D95" s="25"/>
      <c r="E95" s="26"/>
    </row>
    <row r="96" spans="1:5" ht="24.8" customHeight="1" x14ac:dyDescent="0.3">
      <c r="A96" s="27" t="s">
        <v>73</v>
      </c>
      <c r="B96" s="28"/>
      <c r="C96" s="26"/>
      <c r="D96" s="26"/>
      <c r="E96" s="28"/>
    </row>
    <row r="97" spans="1:5" ht="21.75" customHeight="1" x14ac:dyDescent="0.35">
      <c r="A97" s="1" t="s">
        <v>27</v>
      </c>
      <c r="B97" s="2"/>
      <c r="C97" s="24"/>
      <c r="D97" s="25"/>
      <c r="E97" s="26" t="s">
        <v>74</v>
      </c>
    </row>
    <row r="98" spans="1:5" ht="18.7" hidden="1" x14ac:dyDescent="0.3">
      <c r="A98" s="27"/>
      <c r="B98" s="2"/>
      <c r="C98" s="24"/>
      <c r="D98" s="25"/>
      <c r="E98" s="26"/>
    </row>
    <row r="99" spans="1:5" x14ac:dyDescent="0.3">
      <c r="A99" s="1"/>
      <c r="B99" s="29"/>
      <c r="C99" s="30"/>
      <c r="D99" s="22"/>
      <c r="E99" s="26"/>
    </row>
    <row r="100" spans="1:5" x14ac:dyDescent="0.3">
      <c r="A100" s="1"/>
      <c r="B100" s="29"/>
      <c r="C100" s="30"/>
      <c r="D100" s="22"/>
      <c r="E100" s="26"/>
    </row>
    <row r="101" spans="1:5" x14ac:dyDescent="0.3">
      <c r="A101" s="1"/>
      <c r="B101" s="29"/>
      <c r="C101" s="30"/>
      <c r="D101" s="22"/>
      <c r="E101" s="26"/>
    </row>
    <row r="102" spans="1:5" x14ac:dyDescent="0.3">
      <c r="A102" s="1"/>
      <c r="B102" s="29"/>
      <c r="C102" s="30"/>
      <c r="D102" s="22"/>
      <c r="E102" s="26"/>
    </row>
    <row r="103" spans="1:5" x14ac:dyDescent="0.3">
      <c r="A103" s="1"/>
      <c r="B103" s="29"/>
      <c r="C103" s="30"/>
      <c r="D103" s="22"/>
      <c r="E103" s="26"/>
    </row>
    <row r="104" spans="1:5" x14ac:dyDescent="0.3">
      <c r="A104" s="1"/>
      <c r="B104" s="29"/>
      <c r="C104" s="30"/>
      <c r="D104" s="22"/>
      <c r="E104" s="26"/>
    </row>
    <row r="105" spans="1:5" x14ac:dyDescent="0.3">
      <c r="A105" s="1"/>
      <c r="B105" s="29"/>
      <c r="C105" s="30"/>
      <c r="D105" s="22"/>
      <c r="E105" s="26"/>
    </row>
    <row r="106" spans="1:5" x14ac:dyDescent="0.3">
      <c r="A106" s="31"/>
      <c r="B106" s="32"/>
      <c r="C106" s="33"/>
      <c r="D106" s="34"/>
      <c r="E106" s="35"/>
    </row>
  </sheetData>
  <mergeCells count="33">
    <mergeCell ref="A54:E54"/>
    <mergeCell ref="A55:E55"/>
    <mergeCell ref="A19:E19"/>
    <mergeCell ref="A20:E20"/>
    <mergeCell ref="A21:E21"/>
    <mergeCell ref="A26:E26"/>
    <mergeCell ref="A29:E29"/>
    <mergeCell ref="A35:E35"/>
    <mergeCell ref="A71:E71"/>
    <mergeCell ref="A75:E75"/>
    <mergeCell ref="A88:E88"/>
    <mergeCell ref="A84:E84"/>
    <mergeCell ref="A61:E61"/>
    <mergeCell ref="A66:E66"/>
    <mergeCell ref="A85:E85"/>
    <mergeCell ref="C1:E1"/>
    <mergeCell ref="C2:E2"/>
    <mergeCell ref="C4:E4"/>
    <mergeCell ref="A5:E5"/>
    <mergeCell ref="C3:E3"/>
    <mergeCell ref="A53:E53"/>
    <mergeCell ref="A10:E10"/>
    <mergeCell ref="A12:E12"/>
    <mergeCell ref="A13:E13"/>
    <mergeCell ref="A6:A7"/>
    <mergeCell ref="B6:B7"/>
    <mergeCell ref="C6:E6"/>
    <mergeCell ref="A8:E8"/>
    <mergeCell ref="A9:E9"/>
    <mergeCell ref="A36:E36"/>
    <mergeCell ref="A41:E41"/>
    <mergeCell ref="A44:E44"/>
    <mergeCell ref="A47:E47"/>
  </mergeCells>
  <pageMargins left="0.70866141732283472" right="0" top="0.39370078740157483" bottom="0" header="0.31496062992125984" footer="0.31496062992125984"/>
  <pageSetup paperSize="9" scale="58" fitToHeight="0" orientation="portrait" r:id="rId1"/>
  <rowBreaks count="3" manualBreakCount="3">
    <brk id="37" max="4" man="1"/>
    <brk id="80" max="4" man="1"/>
    <brk id="9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109</vt:lpstr>
      <vt:lpstr>'109'!Заголовки_для_печати</vt:lpstr>
      <vt:lpstr>'109'!Область_печати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Протокольна Частина</cp:lastModifiedBy>
  <cp:lastPrinted>2021-08-30T11:31:58Z</cp:lastPrinted>
  <dcterms:created xsi:type="dcterms:W3CDTF">2020-09-28T06:34:04Z</dcterms:created>
  <dcterms:modified xsi:type="dcterms:W3CDTF">2021-09-13T12:04:06Z</dcterms:modified>
</cp:coreProperties>
</file>