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59" windowHeight="7173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8" i="1" l="1"/>
  <c r="E138" i="1"/>
  <c r="F257" i="1" l="1"/>
  <c r="E257" i="1"/>
  <c r="E100" i="1"/>
  <c r="E140" i="1"/>
  <c r="F137" i="1"/>
  <c r="E137" i="1"/>
  <c r="E262" i="1" l="1"/>
  <c r="E261" i="1"/>
  <c r="F258" i="1"/>
  <c r="E258" i="1"/>
  <c r="F148" i="1"/>
  <c r="E148" i="1"/>
  <c r="E142" i="1"/>
  <c r="E141" i="1"/>
  <c r="E139" i="1"/>
  <c r="E103" i="1"/>
  <c r="E102" i="1"/>
  <c r="E101" i="1"/>
  <c r="E269" i="1" s="1"/>
  <c r="E99" i="1"/>
  <c r="F98" i="1"/>
  <c r="E98" i="1"/>
  <c r="F97" i="1"/>
  <c r="E97" i="1"/>
  <c r="F66" i="1"/>
  <c r="E66" i="1"/>
  <c r="F65" i="1"/>
  <c r="E65" i="1"/>
  <c r="E64" i="1"/>
  <c r="E266" i="1" s="1"/>
  <c r="E63" i="1"/>
  <c r="E265" i="1" s="1"/>
  <c r="F62" i="1"/>
  <c r="F264" i="1" s="1"/>
  <c r="E62" i="1"/>
  <c r="F61" i="1"/>
  <c r="F263" i="1" s="1"/>
  <c r="E61" i="1"/>
  <c r="E263" i="1" s="1"/>
  <c r="E264" i="1" l="1"/>
  <c r="E267" i="1"/>
  <c r="E268" i="1"/>
</calcChain>
</file>

<file path=xl/sharedStrings.xml><?xml version="1.0" encoding="utf-8"?>
<sst xmlns="http://schemas.openxmlformats.org/spreadsheetml/2006/main" count="589" uniqueCount="101">
  <si>
    <t>Район</t>
  </si>
  <si>
    <t>Підприємство</t>
  </si>
  <si>
    <t>Вид ресурсу</t>
  </si>
  <si>
    <t>Од. виміру</t>
  </si>
  <si>
    <t>Обсяг</t>
  </si>
  <si>
    <t>Площа, га</t>
  </si>
  <si>
    <t>ДП "Борзнянське ЛГ"</t>
  </si>
  <si>
    <t>шт</t>
  </si>
  <si>
    <t>ДП "Бахмачрайагролісництво"</t>
  </si>
  <si>
    <t>Разом</t>
  </si>
  <si>
    <t>ДП "Ніжинське ЛГ"</t>
  </si>
  <si>
    <t>т</t>
  </si>
  <si>
    <t>Гриби опеньки</t>
  </si>
  <si>
    <t>Гриби польські</t>
  </si>
  <si>
    <t>Гриби білі</t>
  </si>
  <si>
    <t>Гриби лисички</t>
  </si>
  <si>
    <t>Гриби маслюки</t>
  </si>
  <si>
    <t>Кропива дводомна</t>
  </si>
  <si>
    <t>Чистотіл великий</t>
  </si>
  <si>
    <t>Щитник чоловічий</t>
  </si>
  <si>
    <t>Плоди</t>
  </si>
  <si>
    <t>Звіробій звичайний</t>
  </si>
  <si>
    <t>Сік березовий</t>
  </si>
  <si>
    <t>Горіхи</t>
  </si>
  <si>
    <t>Гриби</t>
  </si>
  <si>
    <t>Ягоди</t>
  </si>
  <si>
    <t>ДП "Борзнарайагролісгосп"</t>
  </si>
  <si>
    <t>ДП «Варварайагролісгосп»</t>
  </si>
  <si>
    <t>ДП "Городнянське ЛГ"</t>
  </si>
  <si>
    <t>Плоди горобини звичайної</t>
  </si>
  <si>
    <t>Плоди аронії чорноплідної</t>
  </si>
  <si>
    <t>ДП "Городнярайагролісгосп"</t>
  </si>
  <si>
    <t>ДП "Прилуцьке ЛГ"</t>
  </si>
  <si>
    <t>ДП "Козелецьрайагролісгосп"</t>
  </si>
  <si>
    <t>ДП "Остерське ЛГ"</t>
  </si>
  <si>
    <t>Чаполоч пахуча</t>
  </si>
  <si>
    <t>Підбіл звичайний</t>
  </si>
  <si>
    <t>Листя іван-чай</t>
  </si>
  <si>
    <t>ДП "Холминське ЛГ"</t>
  </si>
  <si>
    <t>Гриби підберезовики</t>
  </si>
  <si>
    <t>Гриби підосиновики</t>
  </si>
  <si>
    <t>Корюківський</t>
  </si>
  <si>
    <t>ДП "Корюківське ЛГ"</t>
  </si>
  <si>
    <t>РКСЛП "Корюківкаліс"</t>
  </si>
  <si>
    <t>ДП "Чернігівське ЛГ"</t>
  </si>
  <si>
    <t>ДП «Ніжинрайагролісництво»</t>
  </si>
  <si>
    <t>ДП "Носівкарайагролісництво"</t>
  </si>
  <si>
    <t>Деревій звичайний</t>
  </si>
  <si>
    <t>Перстач прямостоячий</t>
  </si>
  <si>
    <t>Цмін піщаний</t>
  </si>
  <si>
    <t>Ягоди суниця лісова</t>
  </si>
  <si>
    <t>Прилуцький</t>
  </si>
  <si>
    <t>ДП «Ріпкирайагролісгосп»</t>
  </si>
  <si>
    <t>щт</t>
  </si>
  <si>
    <t>ДП "Добрянське ЛГ"</t>
  </si>
  <si>
    <t>ДП "Семенівське ЛГ"</t>
  </si>
  <si>
    <t>ДП "Семенівкарайагролісгосп"</t>
  </si>
  <si>
    <t>ДП "Сновськрайагролісгосп"</t>
  </si>
  <si>
    <t>ДП «Сосницярайагролісгосп»</t>
  </si>
  <si>
    <t>ДП "Новгород-Сіверське ЛГ"</t>
  </si>
  <si>
    <t>Плоди глоду колючого</t>
  </si>
  <si>
    <t>Чернігівський</t>
  </si>
  <si>
    <t>ДП «Чернігіврайагролісгосп»</t>
  </si>
  <si>
    <t>ВСЬОГО</t>
  </si>
  <si>
    <t>Ліміти використання лісових ресурсів при заготівлі другорядних лісових матеріалів та здійсненні побічних лісових користувань на 2021 рік</t>
  </si>
  <si>
    <t>Горіхи ліщини звичайної</t>
  </si>
  <si>
    <t>Ягоди малини звичайної</t>
  </si>
  <si>
    <t>Гриби опеньки осінні справжні</t>
  </si>
  <si>
    <t>Плоди шипшини звичайної</t>
  </si>
  <si>
    <t>Квітки липи дрібнолистої</t>
  </si>
  <si>
    <t>Череда трироздільна</t>
  </si>
  <si>
    <t>Лікарська сировина</t>
  </si>
  <si>
    <t>Листя чорниці звичайної</t>
  </si>
  <si>
    <t>Листя ліщини звичайної</t>
  </si>
  <si>
    <t>Листя кропиви дводо́мної</t>
  </si>
  <si>
    <t>Бруньки сосни звичайної</t>
  </si>
  <si>
    <t>Шишки вільхи чорної</t>
  </si>
  <si>
    <t>Бруньки берези повислої</t>
  </si>
  <si>
    <t>Кора крушини ламкої</t>
  </si>
  <si>
    <t>Кора дуба звичайного</t>
  </si>
  <si>
    <t>Плоди груши звичайної</t>
  </si>
  <si>
    <t xml:space="preserve">Ягоди чорниці звичайної </t>
  </si>
  <si>
    <t>М’ята перцева</t>
  </si>
  <si>
    <t>Новорічні ялини</t>
  </si>
  <si>
    <t>Ягоди ожини сизої</t>
  </si>
  <si>
    <t>Листя ожини сизої</t>
  </si>
  <si>
    <t>Бруньки тополі чорної</t>
  </si>
  <si>
    <t>Конвалія звичайна</t>
  </si>
  <si>
    <t>Новорічні ялинки</t>
  </si>
  <si>
    <t>Ромашка лікарська</t>
  </si>
  <si>
    <t>Ягоди брусниці звичайної</t>
  </si>
  <si>
    <t>Ягоди чорниці звичайної</t>
  </si>
  <si>
    <t xml:space="preserve">Ніжинський </t>
  </si>
  <si>
    <t>Новгород-Сіверський</t>
  </si>
  <si>
    <t>Коропське спеціалізоване лісогосподарське підприємство "Агролісгосп"</t>
  </si>
  <si>
    <t xml:space="preserve">                                                           Додаток</t>
  </si>
  <si>
    <t xml:space="preserve">                                                          до розпорядження голови</t>
  </si>
  <si>
    <t xml:space="preserve">                                                         обласної державної адміністрації </t>
  </si>
  <si>
    <t xml:space="preserve">Начальник Чернігівського обласного управління                                                                                                                                      </t>
  </si>
  <si>
    <t>лісового та мисливського господарства                                                                                         Сергій АНІЩЕНКО</t>
  </si>
  <si>
    <t xml:space="preserve">                                                         17 червня 2021 року № 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</si>
</sst>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7"/>
  <sheetViews>
    <sheetView tabSelected="1" view="pageBreakPreview" topLeftCell="A49" zoomScale="82" zoomScaleNormal="100" zoomScaleSheetLayoutView="82" workbookViewId="0">
      <selection activeCell="A5" sqref="A5:F6"/>
    </sheetView>
  </sheetViews>
  <sheetFormatPr defaultRowHeight="14.3" x14ac:dyDescent="0.25"/>
  <cols>
    <col min="1" max="1" width="19.625" customWidth="1"/>
    <col min="2" max="2" width="34.75" customWidth="1"/>
    <col min="3" max="3" width="43.875" customWidth="1"/>
    <col min="4" max="4" width="10" customWidth="1"/>
    <col min="5" max="5" width="9.75" customWidth="1"/>
    <col min="6" max="6" width="10.75" customWidth="1"/>
  </cols>
  <sheetData>
    <row r="1" spans="1:6" ht="18" customHeight="1" x14ac:dyDescent="0.25">
      <c r="A1" s="1"/>
      <c r="B1" s="1"/>
      <c r="C1" s="25" t="s">
        <v>95</v>
      </c>
      <c r="D1" s="25"/>
      <c r="E1" s="25"/>
      <c r="F1" s="25"/>
    </row>
    <row r="2" spans="1:6" ht="21.75" customHeight="1" x14ac:dyDescent="0.25">
      <c r="A2" s="1"/>
      <c r="B2" s="1"/>
      <c r="C2" s="25" t="s">
        <v>96</v>
      </c>
      <c r="D2" s="25"/>
      <c r="E2" s="25"/>
      <c r="F2" s="25"/>
    </row>
    <row r="3" spans="1:6" ht="18" customHeight="1" x14ac:dyDescent="0.25">
      <c r="A3" s="1"/>
      <c r="B3" s="1"/>
      <c r="C3" s="26" t="s">
        <v>97</v>
      </c>
      <c r="D3" s="26"/>
      <c r="E3" s="26"/>
      <c r="F3" s="26"/>
    </row>
    <row r="4" spans="1:6" ht="22.6" customHeight="1" x14ac:dyDescent="0.25">
      <c r="C4" s="26" t="s">
        <v>100</v>
      </c>
      <c r="D4" s="26"/>
      <c r="E4" s="26"/>
      <c r="F4" s="26"/>
    </row>
    <row r="5" spans="1:6" x14ac:dyDescent="0.25">
      <c r="A5" s="27" t="s">
        <v>64</v>
      </c>
      <c r="B5" s="27"/>
      <c r="C5" s="27"/>
      <c r="D5" s="27"/>
      <c r="E5" s="27"/>
      <c r="F5" s="27"/>
    </row>
    <row r="6" spans="1:6" ht="27" customHeight="1" x14ac:dyDescent="0.25">
      <c r="A6" s="28"/>
      <c r="B6" s="28"/>
      <c r="C6" s="28"/>
      <c r="D6" s="28"/>
      <c r="E6" s="28"/>
      <c r="F6" s="28"/>
    </row>
    <row r="7" spans="1:6" ht="36.700000000000003" x14ac:dyDescent="0.25">
      <c r="A7" s="13" t="s">
        <v>0</v>
      </c>
      <c r="B7" s="13" t="s">
        <v>1</v>
      </c>
      <c r="C7" s="13" t="s">
        <v>2</v>
      </c>
      <c r="D7" s="13" t="s">
        <v>3</v>
      </c>
      <c r="E7" s="13" t="s">
        <v>4</v>
      </c>
      <c r="F7" s="13" t="s">
        <v>5</v>
      </c>
    </row>
    <row r="8" spans="1:6" ht="14.95" customHeight="1" x14ac:dyDescent="0.25">
      <c r="A8" s="29" t="s">
        <v>41</v>
      </c>
      <c r="B8" s="23" t="s">
        <v>43</v>
      </c>
      <c r="C8" s="2" t="s">
        <v>22</v>
      </c>
      <c r="D8" s="11" t="s">
        <v>11</v>
      </c>
      <c r="E8" s="11">
        <v>200</v>
      </c>
      <c r="F8" s="11">
        <v>19.7</v>
      </c>
    </row>
    <row r="9" spans="1:6" ht="14.95" customHeight="1" x14ac:dyDescent="0.25">
      <c r="A9" s="21"/>
      <c r="B9" s="23"/>
      <c r="C9" s="2" t="s">
        <v>83</v>
      </c>
      <c r="D9" s="11" t="s">
        <v>7</v>
      </c>
      <c r="E9" s="11">
        <v>1000</v>
      </c>
      <c r="F9" s="11">
        <v>2.9</v>
      </c>
    </row>
    <row r="10" spans="1:6" ht="14.95" customHeight="1" x14ac:dyDescent="0.3">
      <c r="A10" s="21"/>
      <c r="B10" s="23" t="s">
        <v>38</v>
      </c>
      <c r="C10" s="3" t="s">
        <v>81</v>
      </c>
      <c r="D10" s="11" t="s">
        <v>11</v>
      </c>
      <c r="E10" s="11">
        <v>35.200000000000003</v>
      </c>
      <c r="F10" s="2"/>
    </row>
    <row r="11" spans="1:6" ht="14.95" customHeight="1" x14ac:dyDescent="0.25">
      <c r="A11" s="21"/>
      <c r="B11" s="23"/>
      <c r="C11" s="2" t="s">
        <v>15</v>
      </c>
      <c r="D11" s="11" t="s">
        <v>11</v>
      </c>
      <c r="E11" s="4">
        <v>4</v>
      </c>
      <c r="F11" s="2"/>
    </row>
    <row r="12" spans="1:6" ht="14.95" customHeight="1" x14ac:dyDescent="0.25">
      <c r="A12" s="21"/>
      <c r="B12" s="23"/>
      <c r="C12" s="2" t="s">
        <v>12</v>
      </c>
      <c r="D12" s="11" t="s">
        <v>11</v>
      </c>
      <c r="E12" s="11">
        <v>3.3</v>
      </c>
      <c r="F12" s="2"/>
    </row>
    <row r="13" spans="1:6" ht="14.95" customHeight="1" x14ac:dyDescent="0.25">
      <c r="A13" s="21"/>
      <c r="B13" s="23"/>
      <c r="C13" s="2" t="s">
        <v>39</v>
      </c>
      <c r="D13" s="11" t="s">
        <v>11</v>
      </c>
      <c r="E13" s="11">
        <v>1.6</v>
      </c>
      <c r="F13" s="2"/>
    </row>
    <row r="14" spans="1:6" ht="14.95" customHeight="1" x14ac:dyDescent="0.25">
      <c r="A14" s="21"/>
      <c r="B14" s="23"/>
      <c r="C14" s="2" t="s">
        <v>14</v>
      </c>
      <c r="D14" s="11" t="s">
        <v>11</v>
      </c>
      <c r="E14" s="11">
        <v>0.9</v>
      </c>
      <c r="F14" s="2"/>
    </row>
    <row r="15" spans="1:6" ht="14.95" customHeight="1" x14ac:dyDescent="0.25">
      <c r="A15" s="21"/>
      <c r="B15" s="23"/>
      <c r="C15" s="2" t="s">
        <v>40</v>
      </c>
      <c r="D15" s="11" t="s">
        <v>11</v>
      </c>
      <c r="E15" s="11">
        <v>1.5</v>
      </c>
      <c r="F15" s="2"/>
    </row>
    <row r="16" spans="1:6" ht="14.95" customHeight="1" x14ac:dyDescent="0.25">
      <c r="A16" s="21"/>
      <c r="B16" s="23"/>
      <c r="C16" s="2" t="s">
        <v>16</v>
      </c>
      <c r="D16" s="11" t="s">
        <v>11</v>
      </c>
      <c r="E16" s="11">
        <v>2.7</v>
      </c>
      <c r="F16" s="2"/>
    </row>
    <row r="17" spans="1:6" ht="14.95" customHeight="1" x14ac:dyDescent="0.25">
      <c r="A17" s="21"/>
      <c r="B17" s="23"/>
      <c r="C17" s="2" t="s">
        <v>21</v>
      </c>
      <c r="D17" s="11" t="s">
        <v>11</v>
      </c>
      <c r="E17" s="11">
        <v>0.6</v>
      </c>
      <c r="F17" s="2"/>
    </row>
    <row r="18" spans="1:6" ht="14.95" customHeight="1" x14ac:dyDescent="0.25">
      <c r="A18" s="21"/>
      <c r="B18" s="23"/>
      <c r="C18" s="2" t="s">
        <v>17</v>
      </c>
      <c r="D18" s="11" t="s">
        <v>11</v>
      </c>
      <c r="E18" s="11">
        <v>2.2000000000000002</v>
      </c>
      <c r="F18" s="2"/>
    </row>
    <row r="19" spans="1:6" ht="14.95" customHeight="1" x14ac:dyDescent="0.25">
      <c r="A19" s="21"/>
      <c r="B19" s="23"/>
      <c r="C19" s="2" t="s">
        <v>87</v>
      </c>
      <c r="D19" s="11" t="s">
        <v>11</v>
      </c>
      <c r="E19" s="11">
        <v>0.4</v>
      </c>
      <c r="F19" s="2"/>
    </row>
    <row r="20" spans="1:6" ht="14.95" customHeight="1" x14ac:dyDescent="0.25">
      <c r="A20" s="21"/>
      <c r="B20" s="23"/>
      <c r="C20" s="2" t="s">
        <v>18</v>
      </c>
      <c r="D20" s="11" t="s">
        <v>11</v>
      </c>
      <c r="E20" s="11">
        <v>0.8</v>
      </c>
      <c r="F20" s="2"/>
    </row>
    <row r="21" spans="1:6" ht="14.95" customHeight="1" x14ac:dyDescent="0.25">
      <c r="A21" s="21"/>
      <c r="B21" s="23"/>
      <c r="C21" s="2" t="s">
        <v>78</v>
      </c>
      <c r="D21" s="11" t="s">
        <v>11</v>
      </c>
      <c r="E21" s="11">
        <v>0.06</v>
      </c>
      <c r="F21" s="2"/>
    </row>
    <row r="22" spans="1:6" ht="14.95" customHeight="1" x14ac:dyDescent="0.25">
      <c r="A22" s="21"/>
      <c r="B22" s="23"/>
      <c r="C22" s="2" t="s">
        <v>77</v>
      </c>
      <c r="D22" s="11" t="s">
        <v>11</v>
      </c>
      <c r="E22" s="11">
        <v>0.06</v>
      </c>
      <c r="F22" s="2"/>
    </row>
    <row r="23" spans="1:6" ht="14.95" customHeight="1" x14ac:dyDescent="0.25">
      <c r="A23" s="21"/>
      <c r="B23" s="23"/>
      <c r="C23" s="2" t="s">
        <v>75</v>
      </c>
      <c r="D23" s="11" t="s">
        <v>11</v>
      </c>
      <c r="E23" s="11">
        <v>6.4000000000000001E-2</v>
      </c>
      <c r="F23" s="2"/>
    </row>
    <row r="24" spans="1:6" ht="14.95" customHeight="1" x14ac:dyDescent="0.25">
      <c r="A24" s="21"/>
      <c r="B24" s="23"/>
      <c r="C24" s="2" t="s">
        <v>29</v>
      </c>
      <c r="D24" s="11" t="s">
        <v>11</v>
      </c>
      <c r="E24" s="11">
        <v>4.3999999999999997E-2</v>
      </c>
      <c r="F24" s="2"/>
    </row>
    <row r="25" spans="1:6" ht="14.95" customHeight="1" x14ac:dyDescent="0.25">
      <c r="A25" s="21"/>
      <c r="B25" s="23"/>
      <c r="C25" s="2" t="s">
        <v>30</v>
      </c>
      <c r="D25" s="11" t="s">
        <v>11</v>
      </c>
      <c r="E25" s="11">
        <v>0.01</v>
      </c>
      <c r="F25" s="2"/>
    </row>
    <row r="26" spans="1:6" ht="14.95" customHeight="1" x14ac:dyDescent="0.25">
      <c r="A26" s="21"/>
      <c r="B26" s="23"/>
      <c r="C26" s="2" t="s">
        <v>69</v>
      </c>
      <c r="D26" s="11" t="s">
        <v>11</v>
      </c>
      <c r="E26" s="11">
        <v>3.4000000000000002E-2</v>
      </c>
      <c r="F26" s="2"/>
    </row>
    <row r="27" spans="1:6" ht="14.95" customHeight="1" x14ac:dyDescent="0.25">
      <c r="A27" s="21"/>
      <c r="B27" s="23"/>
      <c r="C27" s="2" t="s">
        <v>68</v>
      </c>
      <c r="D27" s="11" t="s">
        <v>11</v>
      </c>
      <c r="E27" s="11">
        <v>7.4999999999999997E-3</v>
      </c>
      <c r="F27" s="2"/>
    </row>
    <row r="28" spans="1:6" ht="14.95" customHeight="1" x14ac:dyDescent="0.25">
      <c r="A28" s="21"/>
      <c r="B28" s="23"/>
      <c r="C28" s="2" t="s">
        <v>73</v>
      </c>
      <c r="D28" s="11" t="s">
        <v>11</v>
      </c>
      <c r="E28" s="11">
        <v>0.1</v>
      </c>
      <c r="F28" s="2"/>
    </row>
    <row r="29" spans="1:6" ht="14.95" customHeight="1" x14ac:dyDescent="0.25">
      <c r="A29" s="21"/>
      <c r="B29" s="23"/>
      <c r="C29" s="2" t="s">
        <v>76</v>
      </c>
      <c r="D29" s="11" t="s">
        <v>11</v>
      </c>
      <c r="E29" s="11">
        <v>0.02</v>
      </c>
      <c r="F29" s="2"/>
    </row>
    <row r="30" spans="1:6" ht="14.95" customHeight="1" x14ac:dyDescent="0.25">
      <c r="A30" s="21"/>
      <c r="B30" s="23"/>
      <c r="C30" s="2" t="s">
        <v>60</v>
      </c>
      <c r="D30" s="11" t="s">
        <v>11</v>
      </c>
      <c r="E30" s="11">
        <v>0.01</v>
      </c>
      <c r="F30" s="2"/>
    </row>
    <row r="31" spans="1:6" ht="14.95" customHeight="1" x14ac:dyDescent="0.25">
      <c r="A31" s="21"/>
      <c r="B31" s="23"/>
      <c r="C31" s="2" t="s">
        <v>22</v>
      </c>
      <c r="D31" s="11" t="s">
        <v>11</v>
      </c>
      <c r="E31" s="11">
        <v>339</v>
      </c>
      <c r="F31" s="11">
        <v>30.4</v>
      </c>
    </row>
    <row r="32" spans="1:6" ht="14.95" customHeight="1" x14ac:dyDescent="0.25">
      <c r="A32" s="22"/>
      <c r="B32" s="23"/>
      <c r="C32" s="2" t="s">
        <v>83</v>
      </c>
      <c r="D32" s="11" t="s">
        <v>7</v>
      </c>
      <c r="E32" s="11">
        <v>3000</v>
      </c>
      <c r="F32" s="11">
        <v>7.5</v>
      </c>
    </row>
    <row r="33" spans="1:6" ht="14.95" customHeight="1" x14ac:dyDescent="0.25">
      <c r="A33" s="30" t="s">
        <v>41</v>
      </c>
      <c r="B33" s="23" t="s">
        <v>28</v>
      </c>
      <c r="C33" s="2" t="s">
        <v>22</v>
      </c>
      <c r="D33" s="11" t="s">
        <v>11</v>
      </c>
      <c r="E33" s="11">
        <v>22</v>
      </c>
      <c r="F33" s="11">
        <v>7.2</v>
      </c>
    </row>
    <row r="34" spans="1:6" ht="14.95" customHeight="1" x14ac:dyDescent="0.25">
      <c r="A34" s="21"/>
      <c r="B34" s="23"/>
      <c r="C34" s="2" t="s">
        <v>83</v>
      </c>
      <c r="D34" s="11" t="s">
        <v>7</v>
      </c>
      <c r="E34" s="11">
        <v>900</v>
      </c>
      <c r="F34" s="11">
        <v>3.7</v>
      </c>
    </row>
    <row r="35" spans="1:6" ht="14.95" customHeight="1" x14ac:dyDescent="0.25">
      <c r="A35" s="21"/>
      <c r="B35" s="23"/>
      <c r="C35" s="2" t="s">
        <v>73</v>
      </c>
      <c r="D35" s="11" t="s">
        <v>11</v>
      </c>
      <c r="E35" s="11">
        <v>0.02</v>
      </c>
      <c r="F35" s="11"/>
    </row>
    <row r="36" spans="1:6" ht="14.95" customHeight="1" x14ac:dyDescent="0.25">
      <c r="A36" s="21"/>
      <c r="B36" s="23"/>
      <c r="C36" s="2" t="s">
        <v>78</v>
      </c>
      <c r="D36" s="11" t="s">
        <v>11</v>
      </c>
      <c r="E36" s="11">
        <v>1.7000000000000001E-2</v>
      </c>
      <c r="F36" s="11"/>
    </row>
    <row r="37" spans="1:6" ht="14.95" customHeight="1" x14ac:dyDescent="0.25">
      <c r="A37" s="21"/>
      <c r="B37" s="23"/>
      <c r="C37" s="2" t="s">
        <v>77</v>
      </c>
      <c r="D37" s="11" t="s">
        <v>11</v>
      </c>
      <c r="E37" s="11">
        <v>8.9999999999999993E-3</v>
      </c>
      <c r="F37" s="11"/>
    </row>
    <row r="38" spans="1:6" ht="14.95" customHeight="1" x14ac:dyDescent="0.25">
      <c r="A38" s="21"/>
      <c r="B38" s="23"/>
      <c r="C38" s="2" t="s">
        <v>29</v>
      </c>
      <c r="D38" s="11" t="s">
        <v>11</v>
      </c>
      <c r="E38" s="11">
        <v>6.0000000000000001E-3</v>
      </c>
      <c r="F38" s="11"/>
    </row>
    <row r="39" spans="1:6" ht="14.95" customHeight="1" x14ac:dyDescent="0.25">
      <c r="A39" s="21"/>
      <c r="B39" s="23" t="s">
        <v>42</v>
      </c>
      <c r="C39" s="2" t="s">
        <v>73</v>
      </c>
      <c r="D39" s="11" t="s">
        <v>11</v>
      </c>
      <c r="E39" s="11">
        <v>0.1</v>
      </c>
      <c r="F39" s="11"/>
    </row>
    <row r="40" spans="1:6" ht="14.95" customHeight="1" x14ac:dyDescent="0.25">
      <c r="A40" s="21"/>
      <c r="B40" s="23"/>
      <c r="C40" s="2" t="s">
        <v>76</v>
      </c>
      <c r="D40" s="11" t="s">
        <v>11</v>
      </c>
      <c r="E40" s="11">
        <v>0.05</v>
      </c>
      <c r="F40" s="11"/>
    </row>
    <row r="41" spans="1:6" ht="14.95" customHeight="1" x14ac:dyDescent="0.3">
      <c r="A41" s="21"/>
      <c r="B41" s="23"/>
      <c r="C41" s="3" t="s">
        <v>81</v>
      </c>
      <c r="D41" s="11" t="s">
        <v>11</v>
      </c>
      <c r="E41" s="4">
        <v>1</v>
      </c>
      <c r="F41" s="11"/>
    </row>
    <row r="42" spans="1:6" ht="14.95" customHeight="1" x14ac:dyDescent="0.25">
      <c r="A42" s="21"/>
      <c r="B42" s="23"/>
      <c r="C42" s="2" t="s">
        <v>77</v>
      </c>
      <c r="D42" s="11" t="s">
        <v>11</v>
      </c>
      <c r="E42" s="11">
        <v>0.1</v>
      </c>
      <c r="F42" s="11"/>
    </row>
    <row r="43" spans="1:6" ht="14.95" customHeight="1" x14ac:dyDescent="0.25">
      <c r="A43" s="21"/>
      <c r="B43" s="23"/>
      <c r="C43" s="2" t="s">
        <v>29</v>
      </c>
      <c r="D43" s="11" t="s">
        <v>11</v>
      </c>
      <c r="E43" s="11">
        <v>0.2</v>
      </c>
      <c r="F43" s="11"/>
    </row>
    <row r="44" spans="1:6" ht="14.95" customHeight="1" x14ac:dyDescent="0.25">
      <c r="A44" s="21"/>
      <c r="B44" s="23"/>
      <c r="C44" s="2" t="s">
        <v>18</v>
      </c>
      <c r="D44" s="11" t="s">
        <v>11</v>
      </c>
      <c r="E44" s="11">
        <v>0.1</v>
      </c>
      <c r="F44" s="11"/>
    </row>
    <row r="45" spans="1:6" ht="14.95" customHeight="1" x14ac:dyDescent="0.25">
      <c r="A45" s="21"/>
      <c r="B45" s="23"/>
      <c r="C45" s="2" t="s">
        <v>70</v>
      </c>
      <c r="D45" s="11" t="s">
        <v>11</v>
      </c>
      <c r="E45" s="11">
        <v>0.5</v>
      </c>
      <c r="F45" s="11"/>
    </row>
    <row r="46" spans="1:6" ht="14.95" customHeight="1" x14ac:dyDescent="0.25">
      <c r="A46" s="21"/>
      <c r="B46" s="23"/>
      <c r="C46" s="2" t="s">
        <v>79</v>
      </c>
      <c r="D46" s="11" t="s">
        <v>11</v>
      </c>
      <c r="E46" s="11">
        <v>0.3</v>
      </c>
      <c r="F46" s="11"/>
    </row>
    <row r="47" spans="1:6" ht="14.95" customHeight="1" x14ac:dyDescent="0.25">
      <c r="A47" s="21"/>
      <c r="B47" s="23"/>
      <c r="C47" s="2" t="s">
        <v>78</v>
      </c>
      <c r="D47" s="11" t="s">
        <v>11</v>
      </c>
      <c r="E47" s="11">
        <v>0.1</v>
      </c>
      <c r="F47" s="11"/>
    </row>
    <row r="48" spans="1:6" ht="14.95" customHeight="1" x14ac:dyDescent="0.25">
      <c r="A48" s="21"/>
      <c r="B48" s="23"/>
      <c r="C48" s="2" t="s">
        <v>17</v>
      </c>
      <c r="D48" s="11" t="s">
        <v>11</v>
      </c>
      <c r="E48" s="11">
        <v>0.5</v>
      </c>
      <c r="F48" s="2"/>
    </row>
    <row r="49" spans="1:6" ht="14.95" customHeight="1" x14ac:dyDescent="0.25">
      <c r="A49" s="21"/>
      <c r="B49" s="23"/>
      <c r="C49" s="2" t="s">
        <v>21</v>
      </c>
      <c r="D49" s="11" t="s">
        <v>11</v>
      </c>
      <c r="E49" s="4">
        <v>1</v>
      </c>
      <c r="F49" s="11"/>
    </row>
    <row r="50" spans="1:6" ht="14.95" customHeight="1" x14ac:dyDescent="0.25">
      <c r="A50" s="21"/>
      <c r="B50" s="23"/>
      <c r="C50" s="2" t="s">
        <v>14</v>
      </c>
      <c r="D50" s="11" t="s">
        <v>11</v>
      </c>
      <c r="E50" s="4">
        <v>1</v>
      </c>
      <c r="F50" s="11"/>
    </row>
    <row r="51" spans="1:6" ht="14.95" customHeight="1" x14ac:dyDescent="0.25">
      <c r="A51" s="21"/>
      <c r="B51" s="23"/>
      <c r="C51" s="2" t="s">
        <v>16</v>
      </c>
      <c r="D51" s="11" t="s">
        <v>11</v>
      </c>
      <c r="E51" s="4">
        <v>1</v>
      </c>
      <c r="F51" s="11"/>
    </row>
    <row r="52" spans="1:6" ht="14.95" customHeight="1" x14ac:dyDescent="0.25">
      <c r="A52" s="21"/>
      <c r="B52" s="23"/>
      <c r="C52" s="2" t="s">
        <v>15</v>
      </c>
      <c r="D52" s="11" t="s">
        <v>11</v>
      </c>
      <c r="E52" s="4">
        <v>8</v>
      </c>
      <c r="F52" s="11"/>
    </row>
    <row r="53" spans="1:6" ht="14.95" customHeight="1" x14ac:dyDescent="0.25">
      <c r="A53" s="21"/>
      <c r="B53" s="23"/>
      <c r="C53" s="2" t="s">
        <v>22</v>
      </c>
      <c r="D53" s="11" t="s">
        <v>11</v>
      </c>
      <c r="E53" s="11">
        <v>200</v>
      </c>
      <c r="F53" s="11">
        <v>47</v>
      </c>
    </row>
    <row r="54" spans="1:6" ht="14.95" customHeight="1" x14ac:dyDescent="0.25">
      <c r="A54" s="21"/>
      <c r="B54" s="23"/>
      <c r="C54" s="2" t="s">
        <v>83</v>
      </c>
      <c r="D54" s="11" t="s">
        <v>7</v>
      </c>
      <c r="E54" s="11">
        <v>5000</v>
      </c>
      <c r="F54" s="11">
        <v>11</v>
      </c>
    </row>
    <row r="55" spans="1:6" ht="15.8" customHeight="1" x14ac:dyDescent="0.25">
      <c r="A55" s="21"/>
      <c r="B55" s="11" t="s">
        <v>57</v>
      </c>
      <c r="C55" s="2" t="s">
        <v>83</v>
      </c>
      <c r="D55" s="11" t="s">
        <v>7</v>
      </c>
      <c r="E55" s="11">
        <v>1000</v>
      </c>
      <c r="F55" s="11">
        <v>2.8</v>
      </c>
    </row>
    <row r="56" spans="1:6" ht="14.95" customHeight="1" x14ac:dyDescent="0.25">
      <c r="A56" s="21"/>
      <c r="B56" s="23" t="s">
        <v>58</v>
      </c>
      <c r="C56" s="2" t="s">
        <v>83</v>
      </c>
      <c r="D56" s="11" t="s">
        <v>7</v>
      </c>
      <c r="E56" s="11">
        <v>200</v>
      </c>
      <c r="F56" s="11">
        <v>3</v>
      </c>
    </row>
    <row r="57" spans="1:6" ht="14.95" customHeight="1" x14ac:dyDescent="0.3">
      <c r="A57" s="21"/>
      <c r="B57" s="23"/>
      <c r="C57" s="3" t="s">
        <v>81</v>
      </c>
      <c r="D57" s="11" t="s">
        <v>11</v>
      </c>
      <c r="E57" s="11">
        <v>25</v>
      </c>
      <c r="F57" s="11">
        <v>489.1</v>
      </c>
    </row>
    <row r="58" spans="1:6" ht="14.95" customHeight="1" x14ac:dyDescent="0.25">
      <c r="A58" s="21"/>
      <c r="B58" s="23"/>
      <c r="C58" s="2" t="s">
        <v>15</v>
      </c>
      <c r="D58" s="11" t="s">
        <v>11</v>
      </c>
      <c r="E58" s="11">
        <v>50</v>
      </c>
      <c r="F58" s="11">
        <v>1029</v>
      </c>
    </row>
    <row r="59" spans="1:6" ht="14.95" customHeight="1" x14ac:dyDescent="0.25">
      <c r="A59" s="21"/>
      <c r="B59" s="23"/>
      <c r="C59" s="2" t="s">
        <v>14</v>
      </c>
      <c r="D59" s="11" t="s">
        <v>11</v>
      </c>
      <c r="E59" s="11">
        <v>10</v>
      </c>
      <c r="F59" s="11">
        <v>1678.1</v>
      </c>
    </row>
    <row r="60" spans="1:6" ht="19.55" customHeight="1" x14ac:dyDescent="0.25">
      <c r="A60" s="21"/>
      <c r="B60" s="11" t="s">
        <v>59</v>
      </c>
      <c r="C60" s="2" t="s">
        <v>83</v>
      </c>
      <c r="D60" s="11" t="s">
        <v>7</v>
      </c>
      <c r="E60" s="11">
        <v>500</v>
      </c>
      <c r="F60" s="11">
        <v>3.4</v>
      </c>
    </row>
    <row r="61" spans="1:6" ht="14.95" customHeight="1" x14ac:dyDescent="0.25">
      <c r="A61" s="21"/>
      <c r="B61" s="33" t="s">
        <v>9</v>
      </c>
      <c r="C61" s="8" t="s">
        <v>22</v>
      </c>
      <c r="D61" s="9" t="s">
        <v>11</v>
      </c>
      <c r="E61" s="9">
        <f>E8+E31+E33+E53</f>
        <v>761</v>
      </c>
      <c r="F61" s="9">
        <f>F8+F31+F33+F53</f>
        <v>104.3</v>
      </c>
    </row>
    <row r="62" spans="1:6" ht="14.95" customHeight="1" x14ac:dyDescent="0.25">
      <c r="A62" s="21"/>
      <c r="B62" s="33"/>
      <c r="C62" s="8" t="s">
        <v>83</v>
      </c>
      <c r="D62" s="9" t="s">
        <v>7</v>
      </c>
      <c r="E62" s="9">
        <f>E9+E32+E34+E54+E55+E56+E60</f>
        <v>11600</v>
      </c>
      <c r="F62" s="9">
        <f>F9+F32+F34+F54+F55+F56+F60</f>
        <v>34.300000000000004</v>
      </c>
    </row>
    <row r="63" spans="1:6" ht="14.95" customHeight="1" x14ac:dyDescent="0.25">
      <c r="A63" s="21"/>
      <c r="B63" s="33"/>
      <c r="C63" s="8" t="s">
        <v>71</v>
      </c>
      <c r="D63" s="9" t="s">
        <v>11</v>
      </c>
      <c r="E63" s="9">
        <f>E17+E18+E19+E20+E21+E22+E23+E26+E28+E29+E35+E36+E37+E39+E40+E42+E44+E45+E46+E47+E48+E49</f>
        <v>7.1339999999999968</v>
      </c>
      <c r="F63" s="9"/>
    </row>
    <row r="64" spans="1:6" ht="14.95" customHeight="1" x14ac:dyDescent="0.25">
      <c r="A64" s="21"/>
      <c r="B64" s="33"/>
      <c r="C64" s="8" t="s">
        <v>20</v>
      </c>
      <c r="D64" s="9" t="s">
        <v>11</v>
      </c>
      <c r="E64" s="9">
        <f>E24+E25+E27+E30+E38+E43</f>
        <v>0.27750000000000002</v>
      </c>
      <c r="F64" s="8"/>
    </row>
    <row r="65" spans="1:6" ht="14.95" customHeight="1" x14ac:dyDescent="0.25">
      <c r="A65" s="21"/>
      <c r="B65" s="33"/>
      <c r="C65" s="8" t="s">
        <v>24</v>
      </c>
      <c r="D65" s="9" t="s">
        <v>11</v>
      </c>
      <c r="E65" s="10">
        <f>E11+E12+E13+E14+E15+E16+E50+E51+E52+E58+E59</f>
        <v>84</v>
      </c>
      <c r="F65" s="10">
        <f>F11+F12+F13+F14+F15+F16+F50+F51+F52+F58+F59</f>
        <v>2707.1</v>
      </c>
    </row>
    <row r="66" spans="1:6" ht="14.95" customHeight="1" x14ac:dyDescent="0.25">
      <c r="A66" s="22"/>
      <c r="B66" s="33"/>
      <c r="C66" s="8" t="s">
        <v>25</v>
      </c>
      <c r="D66" s="9" t="s">
        <v>11</v>
      </c>
      <c r="E66" s="10">
        <f>E10+E41+E57</f>
        <v>61.2</v>
      </c>
      <c r="F66" s="10">
        <f>F10+F41+F57</f>
        <v>489.1</v>
      </c>
    </row>
    <row r="67" spans="1:6" ht="14.95" customHeight="1" x14ac:dyDescent="0.25">
      <c r="A67" s="29" t="s">
        <v>92</v>
      </c>
      <c r="B67" s="23" t="s">
        <v>6</v>
      </c>
      <c r="C67" s="2" t="s">
        <v>83</v>
      </c>
      <c r="D67" s="11" t="s">
        <v>7</v>
      </c>
      <c r="E67" s="11">
        <v>2100</v>
      </c>
      <c r="F67" s="11">
        <v>28.8</v>
      </c>
    </row>
    <row r="68" spans="1:6" ht="14.95" customHeight="1" x14ac:dyDescent="0.25">
      <c r="A68" s="21"/>
      <c r="B68" s="34"/>
      <c r="C68" s="2" t="s">
        <v>22</v>
      </c>
      <c r="D68" s="11" t="s">
        <v>11</v>
      </c>
      <c r="E68" s="11">
        <v>1200</v>
      </c>
      <c r="F68" s="11">
        <v>101.5</v>
      </c>
    </row>
    <row r="69" spans="1:6" ht="19.55" customHeight="1" x14ac:dyDescent="0.25">
      <c r="A69" s="21"/>
      <c r="B69" s="11" t="s">
        <v>8</v>
      </c>
      <c r="C69" s="2" t="s">
        <v>83</v>
      </c>
      <c r="D69" s="11" t="s">
        <v>7</v>
      </c>
      <c r="E69" s="11">
        <v>200</v>
      </c>
      <c r="F69" s="11">
        <v>2.9</v>
      </c>
    </row>
    <row r="70" spans="1:6" ht="14.95" customHeight="1" x14ac:dyDescent="0.25">
      <c r="A70" s="21"/>
      <c r="B70" s="23" t="s">
        <v>10</v>
      </c>
      <c r="C70" s="2" t="s">
        <v>65</v>
      </c>
      <c r="D70" s="11" t="s">
        <v>11</v>
      </c>
      <c r="E70" s="11">
        <v>0.06</v>
      </c>
      <c r="F70" s="11"/>
    </row>
    <row r="71" spans="1:6" ht="14.95" customHeight="1" x14ac:dyDescent="0.25">
      <c r="A71" s="21"/>
      <c r="B71" s="23"/>
      <c r="C71" s="2" t="s">
        <v>84</v>
      </c>
      <c r="D71" s="11" t="s">
        <v>11</v>
      </c>
      <c r="E71" s="11">
        <v>47</v>
      </c>
      <c r="F71" s="11"/>
    </row>
    <row r="72" spans="1:6" ht="14.95" customHeight="1" x14ac:dyDescent="0.25">
      <c r="A72" s="21"/>
      <c r="B72" s="23"/>
      <c r="C72" s="2" t="s">
        <v>66</v>
      </c>
      <c r="D72" s="11" t="s">
        <v>11</v>
      </c>
      <c r="E72" s="11">
        <v>0.1</v>
      </c>
      <c r="F72" s="2"/>
    </row>
    <row r="73" spans="1:6" ht="14.95" customHeight="1" x14ac:dyDescent="0.25">
      <c r="A73" s="21"/>
      <c r="B73" s="23"/>
      <c r="C73" s="2" t="s">
        <v>67</v>
      </c>
      <c r="D73" s="11" t="s">
        <v>11</v>
      </c>
      <c r="E73" s="11">
        <v>23.5</v>
      </c>
      <c r="F73" s="2"/>
    </row>
    <row r="74" spans="1:6" ht="14.95" customHeight="1" x14ac:dyDescent="0.25">
      <c r="A74" s="21"/>
      <c r="B74" s="23"/>
      <c r="C74" s="2" t="s">
        <v>13</v>
      </c>
      <c r="D74" s="11" t="s">
        <v>11</v>
      </c>
      <c r="E74" s="11">
        <v>90</v>
      </c>
      <c r="F74" s="11"/>
    </row>
    <row r="75" spans="1:6" ht="14.95" customHeight="1" x14ac:dyDescent="0.25">
      <c r="A75" s="21"/>
      <c r="B75" s="23"/>
      <c r="C75" s="2" t="s">
        <v>14</v>
      </c>
      <c r="D75" s="11" t="s">
        <v>11</v>
      </c>
      <c r="E75" s="11">
        <v>120</v>
      </c>
      <c r="F75" s="11"/>
    </row>
    <row r="76" spans="1:6" ht="14.95" customHeight="1" x14ac:dyDescent="0.25">
      <c r="A76" s="21"/>
      <c r="B76" s="23"/>
      <c r="C76" s="2" t="s">
        <v>15</v>
      </c>
      <c r="D76" s="11" t="s">
        <v>11</v>
      </c>
      <c r="E76" s="11">
        <v>135</v>
      </c>
      <c r="F76" s="11"/>
    </row>
    <row r="77" spans="1:6" ht="14.95" customHeight="1" x14ac:dyDescent="0.25">
      <c r="A77" s="21"/>
      <c r="B77" s="23"/>
      <c r="C77" s="2" t="s">
        <v>16</v>
      </c>
      <c r="D77" s="11" t="s">
        <v>11</v>
      </c>
      <c r="E77" s="11">
        <v>130</v>
      </c>
      <c r="F77" s="11"/>
    </row>
    <row r="78" spans="1:6" ht="14.95" customHeight="1" x14ac:dyDescent="0.25">
      <c r="A78" s="21"/>
      <c r="B78" s="23"/>
      <c r="C78" s="2" t="s">
        <v>17</v>
      </c>
      <c r="D78" s="11" t="s">
        <v>11</v>
      </c>
      <c r="E78" s="11">
        <v>8.6999999999999993</v>
      </c>
      <c r="F78" s="2"/>
    </row>
    <row r="79" spans="1:6" ht="14.95" customHeight="1" x14ac:dyDescent="0.25">
      <c r="A79" s="21"/>
      <c r="B79" s="23"/>
      <c r="C79" s="2" t="s">
        <v>18</v>
      </c>
      <c r="D79" s="11" t="s">
        <v>11</v>
      </c>
      <c r="E79" s="11">
        <v>0.16</v>
      </c>
      <c r="F79" s="2"/>
    </row>
    <row r="80" spans="1:6" ht="14.95" customHeight="1" x14ac:dyDescent="0.25">
      <c r="A80" s="21"/>
      <c r="B80" s="23"/>
      <c r="C80" s="2" t="s">
        <v>19</v>
      </c>
      <c r="D80" s="11" t="s">
        <v>11</v>
      </c>
      <c r="E80" s="11">
        <v>1.66</v>
      </c>
      <c r="F80" s="2"/>
    </row>
    <row r="81" spans="1:6" ht="14.95" customHeight="1" x14ac:dyDescent="0.25">
      <c r="A81" s="21"/>
      <c r="B81" s="23"/>
      <c r="C81" s="2" t="s">
        <v>79</v>
      </c>
      <c r="D81" s="11" t="s">
        <v>11</v>
      </c>
      <c r="E81" s="11">
        <v>0.2</v>
      </c>
      <c r="F81" s="2"/>
    </row>
    <row r="82" spans="1:6" ht="14.95" customHeight="1" x14ac:dyDescent="0.25">
      <c r="A82" s="21"/>
      <c r="B82" s="23"/>
      <c r="C82" s="2" t="s">
        <v>68</v>
      </c>
      <c r="D82" s="11" t="s">
        <v>11</v>
      </c>
      <c r="E82" s="11">
        <v>0.11</v>
      </c>
      <c r="F82" s="2"/>
    </row>
    <row r="83" spans="1:6" ht="14.95" customHeight="1" x14ac:dyDescent="0.25">
      <c r="A83" s="21"/>
      <c r="B83" s="23"/>
      <c r="C83" s="2" t="s">
        <v>30</v>
      </c>
      <c r="D83" s="11" t="s">
        <v>11</v>
      </c>
      <c r="E83" s="11">
        <v>0.23</v>
      </c>
      <c r="F83" s="2"/>
    </row>
    <row r="84" spans="1:6" ht="14.95" customHeight="1" x14ac:dyDescent="0.25">
      <c r="A84" s="21"/>
      <c r="B84" s="23"/>
      <c r="C84" s="2" t="s">
        <v>47</v>
      </c>
      <c r="D84" s="11" t="s">
        <v>11</v>
      </c>
      <c r="E84" s="11">
        <v>0.02</v>
      </c>
      <c r="F84" s="2"/>
    </row>
    <row r="85" spans="1:6" ht="14.95" customHeight="1" x14ac:dyDescent="0.25">
      <c r="A85" s="21"/>
      <c r="B85" s="23"/>
      <c r="C85" s="2" t="s">
        <v>21</v>
      </c>
      <c r="D85" s="11" t="s">
        <v>11</v>
      </c>
      <c r="E85" s="11">
        <v>3.125</v>
      </c>
      <c r="F85" s="2"/>
    </row>
    <row r="86" spans="1:6" ht="14.95" customHeight="1" x14ac:dyDescent="0.25">
      <c r="A86" s="21"/>
      <c r="B86" s="23"/>
      <c r="C86" s="2" t="s">
        <v>37</v>
      </c>
      <c r="D86" s="11" t="s">
        <v>11</v>
      </c>
      <c r="E86" s="11">
        <v>2.5000000000000001E-2</v>
      </c>
      <c r="F86" s="2"/>
    </row>
    <row r="87" spans="1:6" ht="14.95" customHeight="1" x14ac:dyDescent="0.25">
      <c r="A87" s="21"/>
      <c r="B87" s="23"/>
      <c r="C87" s="2" t="s">
        <v>48</v>
      </c>
      <c r="D87" s="11" t="s">
        <v>11</v>
      </c>
      <c r="E87" s="11">
        <v>2E-3</v>
      </c>
      <c r="F87" s="2"/>
    </row>
    <row r="88" spans="1:6" ht="14.95" customHeight="1" x14ac:dyDescent="0.25">
      <c r="A88" s="21"/>
      <c r="B88" s="23"/>
      <c r="C88" s="2" t="s">
        <v>69</v>
      </c>
      <c r="D88" s="11" t="s">
        <v>11</v>
      </c>
      <c r="E88" s="11">
        <v>0.03</v>
      </c>
      <c r="F88" s="2"/>
    </row>
    <row r="89" spans="1:6" ht="14.95" customHeight="1" x14ac:dyDescent="0.25">
      <c r="A89" s="21"/>
      <c r="B89" s="23"/>
      <c r="C89" s="2" t="s">
        <v>35</v>
      </c>
      <c r="D89" s="11" t="s">
        <v>11</v>
      </c>
      <c r="E89" s="11">
        <v>3.0000000000000001E-3</v>
      </c>
      <c r="F89" s="2"/>
    </row>
    <row r="90" spans="1:6" ht="14.95" customHeight="1" x14ac:dyDescent="0.25">
      <c r="A90" s="21"/>
      <c r="B90" s="23"/>
      <c r="C90" s="2" t="s">
        <v>70</v>
      </c>
      <c r="D90" s="11" t="s">
        <v>11</v>
      </c>
      <c r="E90" s="11">
        <v>8.5000000000000006E-2</v>
      </c>
      <c r="F90" s="2"/>
    </row>
    <row r="91" spans="1:6" ht="14.95" customHeight="1" x14ac:dyDescent="0.25">
      <c r="A91" s="21"/>
      <c r="B91" s="23"/>
      <c r="C91" s="2" t="s">
        <v>83</v>
      </c>
      <c r="D91" s="11" t="s">
        <v>7</v>
      </c>
      <c r="E91" s="11">
        <v>2200</v>
      </c>
      <c r="F91" s="11">
        <v>12.6</v>
      </c>
    </row>
    <row r="92" spans="1:6" ht="14.95" customHeight="1" x14ac:dyDescent="0.25">
      <c r="A92" s="21"/>
      <c r="B92" s="23"/>
      <c r="C92" s="2" t="s">
        <v>22</v>
      </c>
      <c r="D92" s="11" t="s">
        <v>11</v>
      </c>
      <c r="E92" s="11">
        <v>140</v>
      </c>
      <c r="F92" s="11">
        <v>15.4</v>
      </c>
    </row>
    <row r="93" spans="1:6" ht="14.3" customHeight="1" x14ac:dyDescent="0.25">
      <c r="A93" s="21"/>
      <c r="B93" s="23" t="s">
        <v>26</v>
      </c>
      <c r="C93" s="2" t="s">
        <v>22</v>
      </c>
      <c r="D93" s="11" t="s">
        <v>11</v>
      </c>
      <c r="E93" s="11">
        <v>250</v>
      </c>
      <c r="F93" s="11">
        <v>19.899999999999999</v>
      </c>
    </row>
    <row r="94" spans="1:6" ht="17.350000000000001" customHeight="1" x14ac:dyDescent="0.25">
      <c r="A94" s="21"/>
      <c r="B94" s="23"/>
      <c r="C94" s="2" t="s">
        <v>83</v>
      </c>
      <c r="D94" s="11" t="s">
        <v>7</v>
      </c>
      <c r="E94" s="11">
        <v>100</v>
      </c>
      <c r="F94" s="11">
        <v>22.5</v>
      </c>
    </row>
    <row r="95" spans="1:6" ht="17.350000000000001" customHeight="1" x14ac:dyDescent="0.25">
      <c r="A95" s="21"/>
      <c r="B95" s="11" t="s">
        <v>45</v>
      </c>
      <c r="C95" s="2" t="s">
        <v>83</v>
      </c>
      <c r="D95" s="11" t="s">
        <v>7</v>
      </c>
      <c r="E95" s="11">
        <v>100</v>
      </c>
      <c r="F95" s="11">
        <v>2.5</v>
      </c>
    </row>
    <row r="96" spans="1:6" ht="14.95" customHeight="1" x14ac:dyDescent="0.25">
      <c r="A96" s="22"/>
      <c r="B96" s="11" t="s">
        <v>46</v>
      </c>
      <c r="C96" s="2" t="s">
        <v>83</v>
      </c>
      <c r="D96" s="11" t="s">
        <v>7</v>
      </c>
      <c r="E96" s="11">
        <v>200</v>
      </c>
      <c r="F96" s="11">
        <v>5.9</v>
      </c>
    </row>
    <row r="97" spans="1:6" ht="14.95" customHeight="1" x14ac:dyDescent="0.25">
      <c r="A97" s="31" t="s">
        <v>92</v>
      </c>
      <c r="B97" s="33" t="s">
        <v>9</v>
      </c>
      <c r="C97" s="8" t="s">
        <v>22</v>
      </c>
      <c r="D97" s="9" t="s">
        <v>11</v>
      </c>
      <c r="E97" s="9">
        <f>E68+E92+E93</f>
        <v>1590</v>
      </c>
      <c r="F97" s="9">
        <f>F68+F92+F93</f>
        <v>136.80000000000001</v>
      </c>
    </row>
    <row r="98" spans="1:6" ht="14.95" customHeight="1" x14ac:dyDescent="0.25">
      <c r="A98" s="24"/>
      <c r="B98" s="33"/>
      <c r="C98" s="8" t="s">
        <v>83</v>
      </c>
      <c r="D98" s="9" t="s">
        <v>7</v>
      </c>
      <c r="E98" s="9">
        <f>E67+E69+E91+E94+E95+E96</f>
        <v>4900</v>
      </c>
      <c r="F98" s="9">
        <f>F67+F69+F91+F94+F95+F96</f>
        <v>75.2</v>
      </c>
    </row>
    <row r="99" spans="1:6" ht="14.95" customHeight="1" x14ac:dyDescent="0.25">
      <c r="A99" s="24"/>
      <c r="B99" s="33"/>
      <c r="C99" s="8" t="s">
        <v>71</v>
      </c>
      <c r="D99" s="9" t="s">
        <v>11</v>
      </c>
      <c r="E99" s="9">
        <f>E78+E79+E80+E81+E84+E85+E86+E87+E88+E89+E90</f>
        <v>14.01</v>
      </c>
      <c r="F99" s="9"/>
    </row>
    <row r="100" spans="1:6" ht="14.95" customHeight="1" x14ac:dyDescent="0.25">
      <c r="A100" s="24"/>
      <c r="B100" s="33"/>
      <c r="C100" s="8" t="s">
        <v>20</v>
      </c>
      <c r="D100" s="9" t="s">
        <v>11</v>
      </c>
      <c r="E100" s="9">
        <f>E82+E83</f>
        <v>0.34</v>
      </c>
      <c r="F100" s="9"/>
    </row>
    <row r="101" spans="1:6" ht="14.95" customHeight="1" x14ac:dyDescent="0.25">
      <c r="A101" s="24"/>
      <c r="B101" s="33"/>
      <c r="C101" s="8" t="s">
        <v>23</v>
      </c>
      <c r="D101" s="9" t="s">
        <v>11</v>
      </c>
      <c r="E101" s="9">
        <f>E70</f>
        <v>0.06</v>
      </c>
      <c r="F101" s="8"/>
    </row>
    <row r="102" spans="1:6" ht="14.95" customHeight="1" x14ac:dyDescent="0.25">
      <c r="A102" s="24"/>
      <c r="B102" s="33"/>
      <c r="C102" s="8" t="s">
        <v>24</v>
      </c>
      <c r="D102" s="9" t="s">
        <v>11</v>
      </c>
      <c r="E102" s="9">
        <f>E73+E74+E75+E76+E77</f>
        <v>498.5</v>
      </c>
      <c r="F102" s="9"/>
    </row>
    <row r="103" spans="1:6" ht="14.95" customHeight="1" x14ac:dyDescent="0.25">
      <c r="A103" s="24"/>
      <c r="B103" s="33"/>
      <c r="C103" s="8" t="s">
        <v>25</v>
      </c>
      <c r="D103" s="9" t="s">
        <v>11</v>
      </c>
      <c r="E103" s="9">
        <f>E71+E72</f>
        <v>47.1</v>
      </c>
      <c r="F103" s="8"/>
    </row>
    <row r="104" spans="1:6" ht="16.5" customHeight="1" x14ac:dyDescent="0.25">
      <c r="A104" s="32" t="s">
        <v>93</v>
      </c>
      <c r="B104" s="11" t="s">
        <v>6</v>
      </c>
      <c r="C104" s="2" t="s">
        <v>83</v>
      </c>
      <c r="D104" s="11" t="s">
        <v>7</v>
      </c>
      <c r="E104" s="11">
        <v>600</v>
      </c>
      <c r="F104" s="11">
        <v>0.5</v>
      </c>
    </row>
    <row r="105" spans="1:6" ht="56.25" customHeight="1" x14ac:dyDescent="0.25">
      <c r="A105" s="24"/>
      <c r="B105" s="11" t="s">
        <v>94</v>
      </c>
      <c r="C105" s="2" t="s">
        <v>83</v>
      </c>
      <c r="D105" s="11" t="s">
        <v>7</v>
      </c>
      <c r="E105" s="11">
        <v>300</v>
      </c>
      <c r="F105" s="11">
        <v>2.5</v>
      </c>
    </row>
    <row r="106" spans="1:6" ht="14.95" customHeight="1" x14ac:dyDescent="0.3">
      <c r="A106" s="24"/>
      <c r="B106" s="23" t="s">
        <v>38</v>
      </c>
      <c r="C106" s="3" t="s">
        <v>81</v>
      </c>
      <c r="D106" s="11" t="s">
        <v>11</v>
      </c>
      <c r="E106" s="11">
        <v>0.8</v>
      </c>
      <c r="F106" s="2"/>
    </row>
    <row r="107" spans="1:6" ht="14.95" customHeight="1" x14ac:dyDescent="0.25">
      <c r="A107" s="24"/>
      <c r="B107" s="23"/>
      <c r="C107" s="2" t="s">
        <v>15</v>
      </c>
      <c r="D107" s="11" t="s">
        <v>11</v>
      </c>
      <c r="E107" s="11">
        <v>0.3</v>
      </c>
      <c r="F107" s="2"/>
    </row>
    <row r="108" spans="1:6" ht="14.95" customHeight="1" x14ac:dyDescent="0.25">
      <c r="A108" s="24"/>
      <c r="B108" s="23"/>
      <c r="C108" s="2" t="s">
        <v>12</v>
      </c>
      <c r="D108" s="11" t="s">
        <v>11</v>
      </c>
      <c r="E108" s="11">
        <v>16.2</v>
      </c>
      <c r="F108" s="2"/>
    </row>
    <row r="109" spans="1:6" ht="14.95" customHeight="1" x14ac:dyDescent="0.25">
      <c r="A109" s="24"/>
      <c r="B109" s="23"/>
      <c r="C109" s="2" t="s">
        <v>39</v>
      </c>
      <c r="D109" s="11" t="s">
        <v>11</v>
      </c>
      <c r="E109" s="11">
        <v>2.2000000000000002</v>
      </c>
      <c r="F109" s="2"/>
    </row>
    <row r="110" spans="1:6" ht="14.95" customHeight="1" x14ac:dyDescent="0.25">
      <c r="A110" s="24"/>
      <c r="B110" s="23"/>
      <c r="C110" s="2" t="s">
        <v>14</v>
      </c>
      <c r="D110" s="11" t="s">
        <v>11</v>
      </c>
      <c r="E110" s="11">
        <v>0.7</v>
      </c>
      <c r="F110" s="2"/>
    </row>
    <row r="111" spans="1:6" ht="14.95" customHeight="1" x14ac:dyDescent="0.25">
      <c r="A111" s="24"/>
      <c r="B111" s="23"/>
      <c r="C111" s="2" t="s">
        <v>40</v>
      </c>
      <c r="D111" s="11" t="s">
        <v>11</v>
      </c>
      <c r="E111" s="11">
        <v>0.6</v>
      </c>
      <c r="F111" s="2"/>
    </row>
    <row r="112" spans="1:6" ht="14.95" customHeight="1" x14ac:dyDescent="0.25">
      <c r="A112" s="24"/>
      <c r="B112" s="23"/>
      <c r="C112" s="2" t="s">
        <v>87</v>
      </c>
      <c r="D112" s="11" t="s">
        <v>11</v>
      </c>
      <c r="E112" s="11">
        <v>0.5</v>
      </c>
      <c r="F112" s="2"/>
    </row>
    <row r="113" spans="1:6" ht="14.95" customHeight="1" x14ac:dyDescent="0.25">
      <c r="A113" s="24"/>
      <c r="B113" s="23"/>
      <c r="C113" s="2" t="s">
        <v>21</v>
      </c>
      <c r="D113" s="11" t="s">
        <v>11</v>
      </c>
      <c r="E113" s="11">
        <v>0.3</v>
      </c>
      <c r="F113" s="2"/>
    </row>
    <row r="114" spans="1:6" ht="14.95" customHeight="1" x14ac:dyDescent="0.25">
      <c r="A114" s="24"/>
      <c r="B114" s="23"/>
      <c r="C114" s="2" t="s">
        <v>78</v>
      </c>
      <c r="D114" s="11" t="s">
        <v>11</v>
      </c>
      <c r="E114" s="11">
        <v>0.04</v>
      </c>
      <c r="F114" s="2"/>
    </row>
    <row r="115" spans="1:6" ht="14.95" customHeight="1" x14ac:dyDescent="0.25">
      <c r="A115" s="24"/>
      <c r="B115" s="23"/>
      <c r="C115" s="2" t="s">
        <v>77</v>
      </c>
      <c r="D115" s="11" t="s">
        <v>11</v>
      </c>
      <c r="E115" s="11">
        <v>0.04</v>
      </c>
      <c r="F115" s="2"/>
    </row>
    <row r="116" spans="1:6" ht="14.95" customHeight="1" x14ac:dyDescent="0.25">
      <c r="A116" s="24"/>
      <c r="B116" s="23"/>
      <c r="C116" s="2" t="s">
        <v>75</v>
      </c>
      <c r="D116" s="11" t="s">
        <v>11</v>
      </c>
      <c r="E116" s="11">
        <v>0.04</v>
      </c>
      <c r="F116" s="2"/>
    </row>
    <row r="117" spans="1:6" ht="14.95" customHeight="1" x14ac:dyDescent="0.25">
      <c r="A117" s="24"/>
      <c r="B117" s="23"/>
      <c r="C117" s="2" t="s">
        <v>29</v>
      </c>
      <c r="D117" s="11" t="s">
        <v>11</v>
      </c>
      <c r="E117" s="11">
        <v>2.1999999999999999E-2</v>
      </c>
      <c r="F117" s="2"/>
    </row>
    <row r="118" spans="1:6" ht="14.95" customHeight="1" x14ac:dyDescent="0.25">
      <c r="A118" s="24"/>
      <c r="B118" s="23"/>
      <c r="C118" s="2" t="s">
        <v>30</v>
      </c>
      <c r="D118" s="11" t="s">
        <v>11</v>
      </c>
      <c r="E118" s="11">
        <v>0.01</v>
      </c>
      <c r="F118" s="2"/>
    </row>
    <row r="119" spans="1:6" ht="14.95" customHeight="1" x14ac:dyDescent="0.25">
      <c r="A119" s="24"/>
      <c r="B119" s="23"/>
      <c r="C119" s="2" t="s">
        <v>69</v>
      </c>
      <c r="D119" s="11" t="s">
        <v>11</v>
      </c>
      <c r="E119" s="11">
        <v>6.7000000000000004E-2</v>
      </c>
      <c r="F119" s="2"/>
    </row>
    <row r="120" spans="1:6" ht="14.95" customHeight="1" x14ac:dyDescent="0.25">
      <c r="A120" s="24"/>
      <c r="B120" s="23"/>
      <c r="C120" s="2" t="s">
        <v>68</v>
      </c>
      <c r="D120" s="11" t="s">
        <v>11</v>
      </c>
      <c r="E120" s="11">
        <v>2.5000000000000001E-3</v>
      </c>
      <c r="F120" s="2"/>
    </row>
    <row r="121" spans="1:6" ht="14.95" customHeight="1" x14ac:dyDescent="0.25">
      <c r="A121" s="24"/>
      <c r="B121" s="23"/>
      <c r="C121" s="2" t="s">
        <v>22</v>
      </c>
      <c r="D121" s="11" t="s">
        <v>11</v>
      </c>
      <c r="E121" s="11">
        <v>61</v>
      </c>
      <c r="F121" s="11">
        <v>2.6</v>
      </c>
    </row>
    <row r="122" spans="1:6" ht="14.95" customHeight="1" x14ac:dyDescent="0.25">
      <c r="A122" s="24"/>
      <c r="B122" s="23"/>
      <c r="C122" s="2" t="s">
        <v>83</v>
      </c>
      <c r="D122" s="11" t="s">
        <v>7</v>
      </c>
      <c r="E122" s="11">
        <v>2000</v>
      </c>
      <c r="F122" s="11">
        <v>5</v>
      </c>
    </row>
    <row r="123" spans="1:6" ht="14.95" customHeight="1" x14ac:dyDescent="0.25">
      <c r="A123" s="24"/>
      <c r="B123" s="23" t="s">
        <v>59</v>
      </c>
      <c r="C123" s="2" t="s">
        <v>22</v>
      </c>
      <c r="D123" s="11" t="s">
        <v>11</v>
      </c>
      <c r="E123" s="11">
        <v>100</v>
      </c>
      <c r="F123" s="11">
        <v>19.899999999999999</v>
      </c>
    </row>
    <row r="124" spans="1:6" ht="14.95" customHeight="1" x14ac:dyDescent="0.25">
      <c r="A124" s="24"/>
      <c r="B124" s="23"/>
      <c r="C124" s="2" t="s">
        <v>21</v>
      </c>
      <c r="D124" s="11" t="s">
        <v>11</v>
      </c>
      <c r="E124" s="11">
        <v>0.4</v>
      </c>
      <c r="F124" s="2"/>
    </row>
    <row r="125" spans="1:6" ht="14.95" customHeight="1" x14ac:dyDescent="0.25">
      <c r="A125" s="24"/>
      <c r="B125" s="23"/>
      <c r="C125" s="2" t="s">
        <v>87</v>
      </c>
      <c r="D125" s="11" t="s">
        <v>11</v>
      </c>
      <c r="E125" s="11">
        <v>0.3</v>
      </c>
      <c r="F125" s="2"/>
    </row>
    <row r="126" spans="1:6" ht="14.95" customHeight="1" x14ac:dyDescent="0.25">
      <c r="A126" s="24"/>
      <c r="B126" s="23"/>
      <c r="C126" s="2" t="s">
        <v>49</v>
      </c>
      <c r="D126" s="11" t="s">
        <v>11</v>
      </c>
      <c r="E126" s="11">
        <v>0.05</v>
      </c>
      <c r="F126" s="2"/>
    </row>
    <row r="127" spans="1:6" ht="14.95" customHeight="1" x14ac:dyDescent="0.25">
      <c r="A127" s="24"/>
      <c r="B127" s="23"/>
      <c r="C127" s="2" t="s">
        <v>50</v>
      </c>
      <c r="D127" s="11" t="s">
        <v>11</v>
      </c>
      <c r="E127" s="11">
        <v>0.3</v>
      </c>
      <c r="F127" s="2"/>
    </row>
    <row r="128" spans="1:6" ht="14.95" customHeight="1" x14ac:dyDescent="0.3">
      <c r="A128" s="24"/>
      <c r="B128" s="23"/>
      <c r="C128" s="3" t="s">
        <v>81</v>
      </c>
      <c r="D128" s="11" t="s">
        <v>11</v>
      </c>
      <c r="E128" s="11">
        <v>13.4</v>
      </c>
      <c r="F128" s="2"/>
    </row>
    <row r="129" spans="1:6" ht="14.95" customHeight="1" x14ac:dyDescent="0.25">
      <c r="A129" s="24"/>
      <c r="B129" s="23"/>
      <c r="C129" s="2" t="s">
        <v>14</v>
      </c>
      <c r="D129" s="11" t="s">
        <v>11</v>
      </c>
      <c r="E129" s="11">
        <v>1.2</v>
      </c>
      <c r="F129" s="2"/>
    </row>
    <row r="130" spans="1:6" ht="14.95" customHeight="1" x14ac:dyDescent="0.25">
      <c r="A130" s="24"/>
      <c r="B130" s="23"/>
      <c r="C130" s="2" t="s">
        <v>15</v>
      </c>
      <c r="D130" s="11" t="s">
        <v>11</v>
      </c>
      <c r="E130" s="11">
        <v>4.2</v>
      </c>
      <c r="F130" s="2"/>
    </row>
    <row r="131" spans="1:6" ht="14.95" customHeight="1" x14ac:dyDescent="0.25">
      <c r="A131" s="24"/>
      <c r="B131" s="23"/>
      <c r="C131" s="2" t="s">
        <v>16</v>
      </c>
      <c r="D131" s="11" t="s">
        <v>11</v>
      </c>
      <c r="E131" s="11">
        <v>2.2000000000000002</v>
      </c>
      <c r="F131" s="2"/>
    </row>
    <row r="132" spans="1:6" ht="14.95" customHeight="1" x14ac:dyDescent="0.25">
      <c r="A132" s="24"/>
      <c r="B132" s="23"/>
      <c r="C132" s="2" t="s">
        <v>83</v>
      </c>
      <c r="D132" s="11" t="s">
        <v>7</v>
      </c>
      <c r="E132" s="11">
        <v>1500</v>
      </c>
      <c r="F132" s="11">
        <v>15.4</v>
      </c>
    </row>
    <row r="133" spans="1:6" ht="14.95" customHeight="1" x14ac:dyDescent="0.25">
      <c r="A133" s="30" t="s">
        <v>93</v>
      </c>
      <c r="B133" s="23" t="s">
        <v>55</v>
      </c>
      <c r="C133" s="2" t="s">
        <v>15</v>
      </c>
      <c r="D133" s="11" t="s">
        <v>11</v>
      </c>
      <c r="E133" s="11">
        <v>24.2</v>
      </c>
      <c r="F133" s="2"/>
    </row>
    <row r="134" spans="1:6" ht="14.95" customHeight="1" x14ac:dyDescent="0.25">
      <c r="A134" s="21"/>
      <c r="B134" s="23"/>
      <c r="C134" s="2" t="s">
        <v>91</v>
      </c>
      <c r="D134" s="11" t="s">
        <v>11</v>
      </c>
      <c r="E134" s="11">
        <v>41.6</v>
      </c>
      <c r="F134" s="2"/>
    </row>
    <row r="135" spans="1:6" ht="14.95" customHeight="1" x14ac:dyDescent="0.25">
      <c r="A135" s="21"/>
      <c r="B135" s="23"/>
      <c r="C135" s="2" t="s">
        <v>83</v>
      </c>
      <c r="D135" s="11" t="s">
        <v>7</v>
      </c>
      <c r="E135" s="11">
        <v>4000</v>
      </c>
      <c r="F135" s="11">
        <v>4.7</v>
      </c>
    </row>
    <row r="136" spans="1:6" ht="21.1" customHeight="1" x14ac:dyDescent="0.25">
      <c r="A136" s="21"/>
      <c r="B136" s="11" t="s">
        <v>56</v>
      </c>
      <c r="C136" s="2" t="s">
        <v>83</v>
      </c>
      <c r="D136" s="11" t="s">
        <v>7</v>
      </c>
      <c r="E136" s="11">
        <v>1000</v>
      </c>
      <c r="F136" s="11">
        <v>5.8</v>
      </c>
    </row>
    <row r="137" spans="1:6" ht="14.95" customHeight="1" x14ac:dyDescent="0.25">
      <c r="A137" s="21"/>
      <c r="B137" s="33" t="s">
        <v>9</v>
      </c>
      <c r="C137" s="8" t="s">
        <v>22</v>
      </c>
      <c r="D137" s="9" t="s">
        <v>11</v>
      </c>
      <c r="E137" s="9">
        <f>E121+E123</f>
        <v>161</v>
      </c>
      <c r="F137" s="9">
        <f>F121+F123</f>
        <v>22.5</v>
      </c>
    </row>
    <row r="138" spans="1:6" ht="14.95" customHeight="1" x14ac:dyDescent="0.25">
      <c r="A138" s="21"/>
      <c r="B138" s="36"/>
      <c r="C138" s="8" t="s">
        <v>88</v>
      </c>
      <c r="D138" s="9" t="s">
        <v>7</v>
      </c>
      <c r="E138" s="9">
        <f>E104+E122+E132+E135+E136+E105</f>
        <v>9400</v>
      </c>
      <c r="F138" s="9">
        <f>F104+F122+F132+F135+F136+F105</f>
        <v>33.9</v>
      </c>
    </row>
    <row r="139" spans="1:6" ht="14.95" customHeight="1" x14ac:dyDescent="0.25">
      <c r="A139" s="21"/>
      <c r="B139" s="36"/>
      <c r="C139" s="8" t="s">
        <v>71</v>
      </c>
      <c r="D139" s="9" t="s">
        <v>11</v>
      </c>
      <c r="E139" s="9">
        <f>E112+E113+E114+E115+E116+E119+E124+E125+E126</f>
        <v>1.7370000000000001</v>
      </c>
      <c r="F139" s="8"/>
    </row>
    <row r="140" spans="1:6" ht="14.95" customHeight="1" x14ac:dyDescent="0.25">
      <c r="A140" s="21"/>
      <c r="B140" s="36"/>
      <c r="C140" s="8" t="s">
        <v>20</v>
      </c>
      <c r="D140" s="9" t="s">
        <v>11</v>
      </c>
      <c r="E140" s="9">
        <f>E117+E118+E120</f>
        <v>3.4500000000000003E-2</v>
      </c>
      <c r="F140" s="8"/>
    </row>
    <row r="141" spans="1:6" ht="14.95" customHeight="1" x14ac:dyDescent="0.25">
      <c r="A141" s="21"/>
      <c r="B141" s="36"/>
      <c r="C141" s="8" t="s">
        <v>24</v>
      </c>
      <c r="D141" s="9" t="s">
        <v>11</v>
      </c>
      <c r="E141" s="9">
        <f>E107+E108+E109+E110+E111+E129+E130+E131+E133</f>
        <v>51.8</v>
      </c>
      <c r="F141" s="9"/>
    </row>
    <row r="142" spans="1:6" ht="14.95" customHeight="1" x14ac:dyDescent="0.25">
      <c r="A142" s="22"/>
      <c r="B142" s="36"/>
      <c r="C142" s="8" t="s">
        <v>25</v>
      </c>
      <c r="D142" s="9" t="s">
        <v>11</v>
      </c>
      <c r="E142" s="9">
        <f>E106+E128+E127+E134</f>
        <v>56.1</v>
      </c>
      <c r="F142" s="9"/>
    </row>
    <row r="143" spans="1:6" ht="20.25" customHeight="1" x14ac:dyDescent="0.25">
      <c r="A143" s="32" t="s">
        <v>51</v>
      </c>
      <c r="B143" s="11" t="s">
        <v>27</v>
      </c>
      <c r="C143" s="2" t="s">
        <v>83</v>
      </c>
      <c r="D143" s="11" t="s">
        <v>7</v>
      </c>
      <c r="E143" s="11">
        <v>500</v>
      </c>
      <c r="F143" s="11">
        <v>3.1</v>
      </c>
    </row>
    <row r="144" spans="1:6" ht="14.95" customHeight="1" x14ac:dyDescent="0.25">
      <c r="A144" s="31"/>
      <c r="B144" s="23" t="s">
        <v>32</v>
      </c>
      <c r="C144" s="2" t="s">
        <v>22</v>
      </c>
      <c r="D144" s="11" t="s">
        <v>11</v>
      </c>
      <c r="E144" s="11">
        <v>200</v>
      </c>
      <c r="F144" s="11">
        <v>20</v>
      </c>
    </row>
    <row r="145" spans="1:6" ht="14.95" customHeight="1" x14ac:dyDescent="0.25">
      <c r="A145" s="31"/>
      <c r="B145" s="23"/>
      <c r="C145" s="2" t="s">
        <v>83</v>
      </c>
      <c r="D145" s="11" t="s">
        <v>7</v>
      </c>
      <c r="E145" s="11">
        <v>3000</v>
      </c>
      <c r="F145" s="11">
        <v>1.5</v>
      </c>
    </row>
    <row r="146" spans="1:6" ht="21.1" customHeight="1" x14ac:dyDescent="0.25">
      <c r="A146" s="31"/>
      <c r="B146" s="11" t="s">
        <v>6</v>
      </c>
      <c r="C146" s="2" t="s">
        <v>83</v>
      </c>
      <c r="D146" s="11" t="s">
        <v>7</v>
      </c>
      <c r="E146" s="11">
        <v>300</v>
      </c>
      <c r="F146" s="11">
        <v>1</v>
      </c>
    </row>
    <row r="147" spans="1:6" ht="14.95" customHeight="1" x14ac:dyDescent="0.25">
      <c r="A147" s="31"/>
      <c r="B147" s="33" t="s">
        <v>9</v>
      </c>
      <c r="C147" s="8" t="s">
        <v>22</v>
      </c>
      <c r="D147" s="9" t="s">
        <v>11</v>
      </c>
      <c r="E147" s="9">
        <v>200</v>
      </c>
      <c r="F147" s="9">
        <v>20</v>
      </c>
    </row>
    <row r="148" spans="1:6" ht="14.95" customHeight="1" x14ac:dyDescent="0.25">
      <c r="A148" s="31"/>
      <c r="B148" s="36"/>
      <c r="C148" s="8" t="s">
        <v>83</v>
      </c>
      <c r="D148" s="9" t="s">
        <v>7</v>
      </c>
      <c r="E148" s="9">
        <f>E143+E145+E146</f>
        <v>3800</v>
      </c>
      <c r="F148" s="9">
        <f>F143+F145+F146</f>
        <v>5.6</v>
      </c>
    </row>
    <row r="149" spans="1:6" ht="14.95" customHeight="1" x14ac:dyDescent="0.25">
      <c r="A149" s="35" t="s">
        <v>61</v>
      </c>
      <c r="B149" s="20" t="s">
        <v>28</v>
      </c>
      <c r="C149" s="2" t="s">
        <v>21</v>
      </c>
      <c r="D149" s="11" t="s">
        <v>11</v>
      </c>
      <c r="E149" s="11">
        <v>0.5</v>
      </c>
      <c r="F149" s="11"/>
    </row>
    <row r="150" spans="1:6" ht="14.95" customHeight="1" x14ac:dyDescent="0.25">
      <c r="A150" s="21"/>
      <c r="B150" s="21"/>
      <c r="C150" s="2" t="s">
        <v>69</v>
      </c>
      <c r="D150" s="11" t="s">
        <v>11</v>
      </c>
      <c r="E150" s="11">
        <v>1.7000000000000001E-2</v>
      </c>
      <c r="F150" s="11"/>
    </row>
    <row r="151" spans="1:6" ht="14.95" customHeight="1" x14ac:dyDescent="0.25">
      <c r="A151" s="21"/>
      <c r="B151" s="21"/>
      <c r="C151" s="2" t="s">
        <v>72</v>
      </c>
      <c r="D151" s="11" t="s">
        <v>11</v>
      </c>
      <c r="E151" s="11">
        <v>0.2</v>
      </c>
      <c r="F151" s="11"/>
    </row>
    <row r="152" spans="1:6" ht="14.95" customHeight="1" x14ac:dyDescent="0.25">
      <c r="A152" s="21"/>
      <c r="B152" s="21"/>
      <c r="C152" s="2" t="s">
        <v>73</v>
      </c>
      <c r="D152" s="11" t="s">
        <v>11</v>
      </c>
      <c r="E152" s="11">
        <v>0.1</v>
      </c>
      <c r="F152" s="11"/>
    </row>
    <row r="153" spans="1:6" ht="14.95" customHeight="1" x14ac:dyDescent="0.25">
      <c r="A153" s="21"/>
      <c r="B153" s="21"/>
      <c r="C153" s="2" t="s">
        <v>75</v>
      </c>
      <c r="D153" s="11" t="s">
        <v>11</v>
      </c>
      <c r="E153" s="11">
        <v>7.0000000000000007E-2</v>
      </c>
      <c r="F153" s="11"/>
    </row>
    <row r="154" spans="1:6" ht="14.95" customHeight="1" x14ac:dyDescent="0.25">
      <c r="A154" s="21"/>
      <c r="B154" s="21"/>
      <c r="C154" s="2" t="s">
        <v>77</v>
      </c>
      <c r="D154" s="11" t="s">
        <v>11</v>
      </c>
      <c r="E154" s="11">
        <v>0.09</v>
      </c>
      <c r="F154" s="11"/>
    </row>
    <row r="155" spans="1:6" ht="14.95" customHeight="1" x14ac:dyDescent="0.25">
      <c r="A155" s="21"/>
      <c r="B155" s="21"/>
      <c r="C155" s="2" t="s">
        <v>74</v>
      </c>
      <c r="D155" s="11" t="s">
        <v>11</v>
      </c>
      <c r="E155" s="11">
        <v>0.05</v>
      </c>
      <c r="F155" s="11"/>
    </row>
    <row r="156" spans="1:6" ht="14.95" customHeight="1" x14ac:dyDescent="0.25">
      <c r="A156" s="21"/>
      <c r="B156" s="21"/>
      <c r="C156" s="2" t="s">
        <v>76</v>
      </c>
      <c r="D156" s="11" t="s">
        <v>11</v>
      </c>
      <c r="E156" s="11">
        <v>2.3E-2</v>
      </c>
      <c r="F156" s="11"/>
    </row>
    <row r="157" spans="1:6" ht="14.95" customHeight="1" x14ac:dyDescent="0.25">
      <c r="A157" s="21"/>
      <c r="B157" s="21"/>
      <c r="C157" s="2" t="s">
        <v>29</v>
      </c>
      <c r="D157" s="11" t="s">
        <v>11</v>
      </c>
      <c r="E157" s="11">
        <v>4.4999999999999998E-2</v>
      </c>
      <c r="F157" s="11"/>
    </row>
    <row r="158" spans="1:6" ht="14.95" customHeight="1" x14ac:dyDescent="0.25">
      <c r="A158" s="21"/>
      <c r="B158" s="21"/>
      <c r="C158" s="2" t="s">
        <v>80</v>
      </c>
      <c r="D158" s="11" t="s">
        <v>11</v>
      </c>
      <c r="E158" s="11">
        <v>0.02</v>
      </c>
      <c r="F158" s="11"/>
    </row>
    <row r="159" spans="1:6" ht="14.95" customHeight="1" x14ac:dyDescent="0.25">
      <c r="A159" s="21"/>
      <c r="B159" s="21"/>
      <c r="C159" s="2" t="s">
        <v>78</v>
      </c>
      <c r="D159" s="11" t="s">
        <v>11</v>
      </c>
      <c r="E159" s="11">
        <v>0.08</v>
      </c>
      <c r="F159" s="11"/>
    </row>
    <row r="160" spans="1:6" ht="14.95" customHeight="1" x14ac:dyDescent="0.25">
      <c r="A160" s="21"/>
      <c r="B160" s="21"/>
      <c r="C160" s="2" t="s">
        <v>79</v>
      </c>
      <c r="D160" s="11" t="s">
        <v>11</v>
      </c>
      <c r="E160" s="11">
        <v>0.1</v>
      </c>
      <c r="F160" s="11"/>
    </row>
    <row r="161" spans="1:6" ht="14.95" customHeight="1" x14ac:dyDescent="0.25">
      <c r="A161" s="21"/>
      <c r="B161" s="21"/>
      <c r="C161" s="2" t="s">
        <v>30</v>
      </c>
      <c r="D161" s="11" t="s">
        <v>11</v>
      </c>
      <c r="E161" s="11">
        <v>0.02</v>
      </c>
      <c r="F161" s="11"/>
    </row>
    <row r="162" spans="1:6" ht="14.95" customHeight="1" x14ac:dyDescent="0.25">
      <c r="A162" s="21"/>
      <c r="B162" s="21"/>
      <c r="C162" s="2" t="s">
        <v>68</v>
      </c>
      <c r="D162" s="11" t="s">
        <v>11</v>
      </c>
      <c r="E162" s="11">
        <v>0.02</v>
      </c>
      <c r="F162" s="11"/>
    </row>
    <row r="163" spans="1:6" ht="14.95" customHeight="1" x14ac:dyDescent="0.25">
      <c r="A163" s="21"/>
      <c r="B163" s="21"/>
      <c r="C163" s="2" t="s">
        <v>82</v>
      </c>
      <c r="D163" s="11" t="s">
        <v>11</v>
      </c>
      <c r="E163" s="11">
        <v>0.05</v>
      </c>
      <c r="F163" s="11"/>
    </row>
    <row r="164" spans="1:6" ht="14.95" customHeight="1" x14ac:dyDescent="0.3">
      <c r="A164" s="21"/>
      <c r="B164" s="21"/>
      <c r="C164" s="3" t="s">
        <v>81</v>
      </c>
      <c r="D164" s="11" t="s">
        <v>11</v>
      </c>
      <c r="E164" s="11">
        <v>35</v>
      </c>
      <c r="F164" s="11"/>
    </row>
    <row r="165" spans="1:6" ht="14.95" customHeight="1" x14ac:dyDescent="0.25">
      <c r="A165" s="21"/>
      <c r="B165" s="21"/>
      <c r="C165" s="2" t="s">
        <v>66</v>
      </c>
      <c r="D165" s="11" t="s">
        <v>11</v>
      </c>
      <c r="E165" s="11">
        <v>2</v>
      </c>
      <c r="F165" s="11"/>
    </row>
    <row r="166" spans="1:6" ht="14.95" customHeight="1" x14ac:dyDescent="0.25">
      <c r="A166" s="21"/>
      <c r="B166" s="21"/>
      <c r="C166" s="2" t="s">
        <v>84</v>
      </c>
      <c r="D166" s="11" t="s">
        <v>11</v>
      </c>
      <c r="E166" s="11">
        <v>0.4</v>
      </c>
      <c r="F166" s="11"/>
    </row>
    <row r="167" spans="1:6" ht="14.95" customHeight="1" x14ac:dyDescent="0.25">
      <c r="A167" s="21"/>
      <c r="B167" s="21"/>
      <c r="C167" s="2" t="s">
        <v>15</v>
      </c>
      <c r="D167" s="11" t="s">
        <v>11</v>
      </c>
      <c r="E167" s="11">
        <v>100</v>
      </c>
      <c r="F167" s="11"/>
    </row>
    <row r="168" spans="1:6" ht="14.95" customHeight="1" x14ac:dyDescent="0.25">
      <c r="A168" s="22"/>
      <c r="B168" s="22"/>
      <c r="C168" s="2" t="s">
        <v>12</v>
      </c>
      <c r="D168" s="11" t="s">
        <v>11</v>
      </c>
      <c r="E168" s="11">
        <v>10</v>
      </c>
      <c r="F168" s="11"/>
    </row>
    <row r="169" spans="1:6" ht="14.95" hidden="1" customHeight="1" x14ac:dyDescent="0.25">
      <c r="A169" s="12" t="s">
        <v>61</v>
      </c>
      <c r="B169" s="11"/>
      <c r="C169" s="2" t="s">
        <v>16</v>
      </c>
      <c r="D169" s="11" t="s">
        <v>11</v>
      </c>
      <c r="E169" s="11">
        <v>5</v>
      </c>
      <c r="F169" s="11"/>
    </row>
    <row r="170" spans="1:6" ht="14.95" customHeight="1" x14ac:dyDescent="0.25">
      <c r="A170" s="32" t="s">
        <v>61</v>
      </c>
      <c r="B170" s="23" t="s">
        <v>28</v>
      </c>
      <c r="C170" s="2" t="s">
        <v>14</v>
      </c>
      <c r="D170" s="11" t="s">
        <v>11</v>
      </c>
      <c r="E170" s="11">
        <v>25</v>
      </c>
      <c r="F170" s="11"/>
    </row>
    <row r="171" spans="1:6" ht="14.95" customHeight="1" x14ac:dyDescent="0.25">
      <c r="A171" s="37"/>
      <c r="B171" s="24"/>
      <c r="C171" s="2" t="s">
        <v>17</v>
      </c>
      <c r="D171" s="11" t="s">
        <v>11</v>
      </c>
      <c r="E171" s="11">
        <v>1</v>
      </c>
      <c r="F171" s="11"/>
    </row>
    <row r="172" spans="1:6" ht="14.95" customHeight="1" x14ac:dyDescent="0.25">
      <c r="A172" s="37"/>
      <c r="B172" s="24"/>
      <c r="C172" s="2" t="s">
        <v>83</v>
      </c>
      <c r="D172" s="11" t="s">
        <v>7</v>
      </c>
      <c r="E172" s="11">
        <v>3900</v>
      </c>
      <c r="F172" s="11">
        <v>28</v>
      </c>
    </row>
    <row r="173" spans="1:6" ht="14.95" customHeight="1" x14ac:dyDescent="0.25">
      <c r="A173" s="37"/>
      <c r="B173" s="24"/>
      <c r="C173" s="2" t="s">
        <v>22</v>
      </c>
      <c r="D173" s="11" t="s">
        <v>11</v>
      </c>
      <c r="E173" s="11">
        <v>168</v>
      </c>
      <c r="F173" s="11">
        <v>58.8</v>
      </c>
    </row>
    <row r="174" spans="1:6" ht="17.350000000000001" customHeight="1" x14ac:dyDescent="0.25">
      <c r="A174" s="37"/>
      <c r="B174" s="11" t="s">
        <v>31</v>
      </c>
      <c r="C174" s="2" t="s">
        <v>83</v>
      </c>
      <c r="D174" s="11" t="s">
        <v>7</v>
      </c>
      <c r="E174" s="11">
        <v>300</v>
      </c>
      <c r="F174" s="11">
        <v>6.1</v>
      </c>
    </row>
    <row r="175" spans="1:6" ht="19.55" customHeight="1" x14ac:dyDescent="0.25">
      <c r="A175" s="37"/>
      <c r="B175" s="11" t="s">
        <v>33</v>
      </c>
      <c r="C175" s="2" t="s">
        <v>83</v>
      </c>
      <c r="D175" s="11" t="s">
        <v>7</v>
      </c>
      <c r="E175" s="11">
        <v>2000</v>
      </c>
      <c r="F175" s="11">
        <v>21.4</v>
      </c>
    </row>
    <row r="176" spans="1:6" ht="14.95" customHeight="1" x14ac:dyDescent="0.3">
      <c r="A176" s="37"/>
      <c r="B176" s="23" t="s">
        <v>34</v>
      </c>
      <c r="C176" s="3" t="s">
        <v>81</v>
      </c>
      <c r="D176" s="11" t="s">
        <v>11</v>
      </c>
      <c r="E176" s="11">
        <v>9.8000000000000007</v>
      </c>
      <c r="F176" s="2"/>
    </row>
    <row r="177" spans="1:6" ht="14.95" customHeight="1" x14ac:dyDescent="0.25">
      <c r="A177" s="37"/>
      <c r="B177" s="23"/>
      <c r="C177" s="2" t="s">
        <v>84</v>
      </c>
      <c r="D177" s="11" t="s">
        <v>11</v>
      </c>
      <c r="E177" s="11">
        <v>0.6</v>
      </c>
      <c r="F177" s="2"/>
    </row>
    <row r="178" spans="1:6" ht="14.95" customHeight="1" x14ac:dyDescent="0.25">
      <c r="A178" s="37"/>
      <c r="B178" s="23"/>
      <c r="C178" s="2" t="s">
        <v>14</v>
      </c>
      <c r="D178" s="11" t="s">
        <v>11</v>
      </c>
      <c r="E178" s="11">
        <v>12.5</v>
      </c>
      <c r="F178" s="2"/>
    </row>
    <row r="179" spans="1:6" ht="14.95" customHeight="1" x14ac:dyDescent="0.25">
      <c r="A179" s="37"/>
      <c r="B179" s="23"/>
      <c r="C179" s="2" t="s">
        <v>12</v>
      </c>
      <c r="D179" s="11" t="s">
        <v>11</v>
      </c>
      <c r="E179" s="11">
        <v>20.8</v>
      </c>
      <c r="F179" s="2"/>
    </row>
    <row r="180" spans="1:6" ht="14.95" customHeight="1" x14ac:dyDescent="0.25">
      <c r="A180" s="37"/>
      <c r="B180" s="23"/>
      <c r="C180" s="2" t="s">
        <v>16</v>
      </c>
      <c r="D180" s="11" t="s">
        <v>11</v>
      </c>
      <c r="E180" s="11">
        <v>1.5</v>
      </c>
      <c r="F180" s="2"/>
    </row>
    <row r="181" spans="1:6" ht="18.350000000000001" x14ac:dyDescent="0.25">
      <c r="A181" s="37"/>
      <c r="B181" s="23"/>
      <c r="C181" s="2" t="s">
        <v>15</v>
      </c>
      <c r="D181" s="11" t="s">
        <v>11</v>
      </c>
      <c r="E181" s="11">
        <v>0.3</v>
      </c>
      <c r="F181" s="2"/>
    </row>
    <row r="182" spans="1:6" ht="14.95" customHeight="1" x14ac:dyDescent="0.25">
      <c r="A182" s="37"/>
      <c r="B182" s="23"/>
      <c r="C182" s="2" t="s">
        <v>17</v>
      </c>
      <c r="D182" s="11" t="s">
        <v>11</v>
      </c>
      <c r="E182" s="11">
        <v>0.71</v>
      </c>
      <c r="F182" s="2"/>
    </row>
    <row r="183" spans="1:6" ht="14.95" customHeight="1" x14ac:dyDescent="0.25">
      <c r="A183" s="37"/>
      <c r="B183" s="23"/>
      <c r="C183" s="2" t="s">
        <v>21</v>
      </c>
      <c r="D183" s="11" t="s">
        <v>11</v>
      </c>
      <c r="E183" s="11">
        <v>1.41</v>
      </c>
      <c r="F183" s="2"/>
    </row>
    <row r="184" spans="1:6" ht="14.95" customHeight="1" x14ac:dyDescent="0.25">
      <c r="A184" s="37"/>
      <c r="B184" s="23"/>
      <c r="C184" s="2" t="s">
        <v>35</v>
      </c>
      <c r="D184" s="11" t="s">
        <v>11</v>
      </c>
      <c r="E184" s="11">
        <v>2</v>
      </c>
      <c r="F184" s="2"/>
    </row>
    <row r="185" spans="1:6" ht="14.95" customHeight="1" x14ac:dyDescent="0.25">
      <c r="A185" s="37"/>
      <c r="B185" s="23"/>
      <c r="C185" s="2" t="s">
        <v>18</v>
      </c>
      <c r="D185" s="11" t="s">
        <v>11</v>
      </c>
      <c r="E185" s="11">
        <v>0.49</v>
      </c>
      <c r="F185" s="2"/>
    </row>
    <row r="186" spans="1:6" ht="14.95" customHeight="1" x14ac:dyDescent="0.25">
      <c r="A186" s="37"/>
      <c r="B186" s="23"/>
      <c r="C186" s="2" t="s">
        <v>36</v>
      </c>
      <c r="D186" s="11" t="s">
        <v>11</v>
      </c>
      <c r="E186" s="11">
        <v>0.2</v>
      </c>
      <c r="F186" s="2"/>
    </row>
    <row r="187" spans="1:6" ht="14.95" customHeight="1" x14ac:dyDescent="0.25">
      <c r="A187" s="37"/>
      <c r="B187" s="23"/>
      <c r="C187" s="2" t="s">
        <v>85</v>
      </c>
      <c r="D187" s="11" t="s">
        <v>11</v>
      </c>
      <c r="E187" s="11">
        <v>0.153</v>
      </c>
      <c r="F187" s="2"/>
    </row>
    <row r="188" spans="1:6" ht="14.95" customHeight="1" x14ac:dyDescent="0.25">
      <c r="A188" s="37"/>
      <c r="B188" s="23"/>
      <c r="C188" s="2" t="s">
        <v>73</v>
      </c>
      <c r="D188" s="11" t="s">
        <v>11</v>
      </c>
      <c r="E188" s="11">
        <v>0.45</v>
      </c>
      <c r="F188" s="2"/>
    </row>
    <row r="189" spans="1:6" ht="14.95" customHeight="1" x14ac:dyDescent="0.25">
      <c r="A189" s="37"/>
      <c r="B189" s="23"/>
      <c r="C189" s="2" t="s">
        <v>37</v>
      </c>
      <c r="D189" s="11" t="s">
        <v>11</v>
      </c>
      <c r="E189" s="11">
        <v>0.6</v>
      </c>
      <c r="F189" s="2"/>
    </row>
    <row r="190" spans="1:6" ht="14.95" customHeight="1" x14ac:dyDescent="0.25">
      <c r="A190" s="37"/>
      <c r="B190" s="23"/>
      <c r="C190" s="2" t="s">
        <v>75</v>
      </c>
      <c r="D190" s="11" t="s">
        <v>11</v>
      </c>
      <c r="E190" s="11">
        <v>0.56000000000000005</v>
      </c>
      <c r="F190" s="2"/>
    </row>
    <row r="191" spans="1:6" ht="14.95" customHeight="1" x14ac:dyDescent="0.25">
      <c r="A191" s="37"/>
      <c r="B191" s="23"/>
      <c r="C191" s="2" t="s">
        <v>77</v>
      </c>
      <c r="D191" s="11" t="s">
        <v>11</v>
      </c>
      <c r="E191" s="11">
        <v>0.12</v>
      </c>
      <c r="F191" s="2"/>
    </row>
    <row r="192" spans="1:6" ht="14.95" customHeight="1" x14ac:dyDescent="0.25">
      <c r="A192" s="37"/>
      <c r="B192" s="23"/>
      <c r="C192" s="2" t="s">
        <v>86</v>
      </c>
      <c r="D192" s="11" t="s">
        <v>11</v>
      </c>
      <c r="E192" s="11">
        <v>0.1</v>
      </c>
      <c r="F192" s="2"/>
    </row>
    <row r="193" spans="1:6" ht="14.95" customHeight="1" x14ac:dyDescent="0.25">
      <c r="A193" s="37"/>
      <c r="B193" s="23"/>
      <c r="C193" s="2" t="s">
        <v>29</v>
      </c>
      <c r="D193" s="11" t="s">
        <v>11</v>
      </c>
      <c r="E193" s="11">
        <v>0.08</v>
      </c>
      <c r="F193" s="2"/>
    </row>
    <row r="194" spans="1:6" ht="14.95" customHeight="1" x14ac:dyDescent="0.25">
      <c r="A194" s="37"/>
      <c r="B194" s="23"/>
      <c r="C194" s="2" t="s">
        <v>78</v>
      </c>
      <c r="D194" s="11" t="s">
        <v>11</v>
      </c>
      <c r="E194" s="11">
        <v>0.98</v>
      </c>
      <c r="F194" s="2"/>
    </row>
    <row r="195" spans="1:6" ht="14.95" customHeight="1" x14ac:dyDescent="0.25">
      <c r="A195" s="37"/>
      <c r="B195" s="23"/>
      <c r="C195" s="2" t="s">
        <v>79</v>
      </c>
      <c r="D195" s="11" t="s">
        <v>11</v>
      </c>
      <c r="E195" s="11">
        <v>0.6</v>
      </c>
      <c r="F195" s="2"/>
    </row>
    <row r="196" spans="1:6" ht="14.95" customHeight="1" x14ac:dyDescent="0.25">
      <c r="A196" s="37"/>
      <c r="B196" s="23"/>
      <c r="C196" s="2" t="s">
        <v>22</v>
      </c>
      <c r="D196" s="11" t="s">
        <v>11</v>
      </c>
      <c r="E196" s="11">
        <v>200</v>
      </c>
      <c r="F196" s="11">
        <v>7.3</v>
      </c>
    </row>
    <row r="197" spans="1:6" ht="14.95" customHeight="1" x14ac:dyDescent="0.25">
      <c r="A197" s="37"/>
      <c r="B197" s="23"/>
      <c r="C197" s="2" t="s">
        <v>83</v>
      </c>
      <c r="D197" s="11" t="s">
        <v>7</v>
      </c>
      <c r="E197" s="11">
        <v>2400</v>
      </c>
      <c r="F197" s="11">
        <v>8.3000000000000007</v>
      </c>
    </row>
    <row r="198" spans="1:6" ht="14.95" customHeight="1" x14ac:dyDescent="0.25">
      <c r="A198" s="37"/>
      <c r="B198" s="20" t="s">
        <v>10</v>
      </c>
      <c r="C198" s="2" t="s">
        <v>65</v>
      </c>
      <c r="D198" s="11" t="s">
        <v>11</v>
      </c>
      <c r="E198" s="11">
        <v>0.01</v>
      </c>
      <c r="F198" s="2"/>
    </row>
    <row r="199" spans="1:6" ht="14.95" customHeight="1" x14ac:dyDescent="0.25">
      <c r="A199" s="37"/>
      <c r="B199" s="21"/>
      <c r="C199" s="2" t="s">
        <v>66</v>
      </c>
      <c r="D199" s="11" t="s">
        <v>11</v>
      </c>
      <c r="E199" s="11">
        <v>0.03</v>
      </c>
      <c r="F199" s="2"/>
    </row>
    <row r="200" spans="1:6" ht="14.95" customHeight="1" x14ac:dyDescent="0.25">
      <c r="A200" s="37"/>
      <c r="B200" s="21"/>
      <c r="C200" s="2" t="s">
        <v>84</v>
      </c>
      <c r="D200" s="11" t="s">
        <v>11</v>
      </c>
      <c r="E200" s="11">
        <v>13</v>
      </c>
      <c r="F200" s="11"/>
    </row>
    <row r="201" spans="1:6" ht="14.95" customHeight="1" x14ac:dyDescent="0.25">
      <c r="A201" s="37"/>
      <c r="B201" s="21"/>
      <c r="C201" s="2" t="s">
        <v>12</v>
      </c>
      <c r="D201" s="11" t="s">
        <v>11</v>
      </c>
      <c r="E201" s="11">
        <v>3.5</v>
      </c>
      <c r="F201" s="2"/>
    </row>
    <row r="202" spans="1:6" ht="14.95" customHeight="1" x14ac:dyDescent="0.25">
      <c r="A202" s="37"/>
      <c r="B202" s="21"/>
      <c r="C202" s="2" t="s">
        <v>13</v>
      </c>
      <c r="D202" s="11" t="s">
        <v>11</v>
      </c>
      <c r="E202" s="11">
        <v>10</v>
      </c>
      <c r="F202" s="11"/>
    </row>
    <row r="203" spans="1:6" ht="14.95" customHeight="1" x14ac:dyDescent="0.25">
      <c r="A203" s="37"/>
      <c r="B203" s="21"/>
      <c r="C203" s="2" t="s">
        <v>14</v>
      </c>
      <c r="D203" s="11" t="s">
        <v>11</v>
      </c>
      <c r="E203" s="11">
        <v>30</v>
      </c>
      <c r="F203" s="11"/>
    </row>
    <row r="204" spans="1:6" ht="14.95" customHeight="1" x14ac:dyDescent="0.25">
      <c r="A204" s="37"/>
      <c r="B204" s="21"/>
      <c r="C204" s="2" t="s">
        <v>15</v>
      </c>
      <c r="D204" s="11" t="s">
        <v>11</v>
      </c>
      <c r="E204" s="11">
        <v>15</v>
      </c>
      <c r="F204" s="11"/>
    </row>
    <row r="205" spans="1:6" ht="14.95" customHeight="1" x14ac:dyDescent="0.25">
      <c r="A205" s="37"/>
      <c r="B205" s="21"/>
      <c r="C205" s="2" t="s">
        <v>16</v>
      </c>
      <c r="D205" s="11" t="s">
        <v>11</v>
      </c>
      <c r="E205" s="11">
        <v>20</v>
      </c>
      <c r="F205" s="11"/>
    </row>
    <row r="206" spans="1:6" ht="30.75" customHeight="1" x14ac:dyDescent="0.25">
      <c r="A206" s="37"/>
      <c r="B206" s="22"/>
      <c r="C206" s="2" t="s">
        <v>17</v>
      </c>
      <c r="D206" s="11" t="s">
        <v>11</v>
      </c>
      <c r="E206" s="11">
        <v>1.3</v>
      </c>
      <c r="F206" s="2"/>
    </row>
    <row r="207" spans="1:6" ht="14.95" customHeight="1" x14ac:dyDescent="0.25">
      <c r="A207" s="35" t="s">
        <v>61</v>
      </c>
      <c r="B207" s="20" t="s">
        <v>10</v>
      </c>
      <c r="C207" s="2" t="s">
        <v>18</v>
      </c>
      <c r="D207" s="11" t="s">
        <v>11</v>
      </c>
      <c r="E207" s="11">
        <v>0.04</v>
      </c>
      <c r="F207" s="2"/>
    </row>
    <row r="208" spans="1:6" ht="14.95" customHeight="1" x14ac:dyDescent="0.25">
      <c r="A208" s="21"/>
      <c r="B208" s="21"/>
      <c r="C208" s="2" t="s">
        <v>19</v>
      </c>
      <c r="D208" s="11" t="s">
        <v>11</v>
      </c>
      <c r="E208" s="11">
        <v>0.24</v>
      </c>
      <c r="F208" s="2"/>
    </row>
    <row r="209" spans="1:6" ht="14.95" customHeight="1" x14ac:dyDescent="0.25">
      <c r="A209" s="21"/>
      <c r="B209" s="21"/>
      <c r="C209" s="2" t="s">
        <v>79</v>
      </c>
      <c r="D209" s="11" t="s">
        <v>11</v>
      </c>
      <c r="E209" s="11">
        <v>0.05</v>
      </c>
      <c r="F209" s="2"/>
    </row>
    <row r="210" spans="1:6" ht="14.95" customHeight="1" x14ac:dyDescent="0.25">
      <c r="A210" s="21"/>
      <c r="B210" s="21"/>
      <c r="C210" s="2" t="s">
        <v>68</v>
      </c>
      <c r="D210" s="11" t="s">
        <v>11</v>
      </c>
      <c r="E210" s="11">
        <v>0.02</v>
      </c>
      <c r="F210" s="2"/>
    </row>
    <row r="211" spans="1:6" ht="14.95" customHeight="1" x14ac:dyDescent="0.25">
      <c r="A211" s="21"/>
      <c r="B211" s="21"/>
      <c r="C211" s="2" t="s">
        <v>21</v>
      </c>
      <c r="D211" s="11" t="s">
        <v>11</v>
      </c>
      <c r="E211" s="11">
        <v>0.625</v>
      </c>
      <c r="F211" s="2"/>
    </row>
    <row r="212" spans="1:6" ht="14.95" customHeight="1" x14ac:dyDescent="0.25">
      <c r="A212" s="21"/>
      <c r="B212" s="21"/>
      <c r="C212" s="2" t="s">
        <v>69</v>
      </c>
      <c r="D212" s="11" t="s">
        <v>11</v>
      </c>
      <c r="E212" s="11">
        <v>0.02</v>
      </c>
      <c r="F212" s="2"/>
    </row>
    <row r="213" spans="1:6" ht="14.95" customHeight="1" x14ac:dyDescent="0.25">
      <c r="A213" s="21"/>
      <c r="B213" s="21"/>
      <c r="C213" s="2" t="s">
        <v>70</v>
      </c>
      <c r="D213" s="11" t="s">
        <v>11</v>
      </c>
      <c r="E213" s="11">
        <v>1.4999999999999999E-2</v>
      </c>
      <c r="F213" s="2"/>
    </row>
    <row r="214" spans="1:6" ht="14.95" customHeight="1" x14ac:dyDescent="0.25">
      <c r="A214" s="21"/>
      <c r="B214" s="21"/>
      <c r="C214" s="2" t="s">
        <v>82</v>
      </c>
      <c r="D214" s="11" t="s">
        <v>11</v>
      </c>
      <c r="E214" s="11">
        <v>4.0000000000000001E-3</v>
      </c>
      <c r="F214" s="2"/>
    </row>
    <row r="215" spans="1:6" ht="14.95" customHeight="1" x14ac:dyDescent="0.25">
      <c r="A215" s="21"/>
      <c r="B215" s="21"/>
      <c r="C215" s="2" t="s">
        <v>89</v>
      </c>
      <c r="D215" s="11" t="s">
        <v>11</v>
      </c>
      <c r="E215" s="11">
        <v>1E-3</v>
      </c>
      <c r="F215" s="2"/>
    </row>
    <row r="216" spans="1:6" ht="14.95" customHeight="1" x14ac:dyDescent="0.25">
      <c r="A216" s="21"/>
      <c r="B216" s="21"/>
      <c r="C216" s="2" t="s">
        <v>22</v>
      </c>
      <c r="D216" s="11" t="s">
        <v>11</v>
      </c>
      <c r="E216" s="11">
        <v>70</v>
      </c>
      <c r="F216" s="11">
        <v>5.4</v>
      </c>
    </row>
    <row r="217" spans="1:6" ht="14.95" customHeight="1" x14ac:dyDescent="0.25">
      <c r="A217" s="21"/>
      <c r="B217" s="22"/>
      <c r="C217" s="2" t="s">
        <v>83</v>
      </c>
      <c r="D217" s="11" t="s">
        <v>7</v>
      </c>
      <c r="E217" s="11">
        <v>800</v>
      </c>
      <c r="F217" s="5">
        <v>1</v>
      </c>
    </row>
    <row r="218" spans="1:6" ht="14.95" customHeight="1" x14ac:dyDescent="0.25">
      <c r="A218" s="21"/>
      <c r="B218" s="11" t="s">
        <v>52</v>
      </c>
      <c r="C218" s="2" t="s">
        <v>83</v>
      </c>
      <c r="D218" s="11" t="s">
        <v>53</v>
      </c>
      <c r="E218" s="11">
        <v>1500</v>
      </c>
      <c r="F218" s="11">
        <v>33.700000000000003</v>
      </c>
    </row>
    <row r="219" spans="1:6" ht="14.95" customHeight="1" x14ac:dyDescent="0.25">
      <c r="A219" s="21"/>
      <c r="B219" s="23" t="s">
        <v>44</v>
      </c>
      <c r="C219" s="2" t="s">
        <v>83</v>
      </c>
      <c r="D219" s="11" t="s">
        <v>7</v>
      </c>
      <c r="E219" s="11">
        <v>4000</v>
      </c>
      <c r="F219" s="11">
        <v>5.7</v>
      </c>
    </row>
    <row r="220" spans="1:6" ht="14.95" customHeight="1" x14ac:dyDescent="0.25">
      <c r="A220" s="21"/>
      <c r="B220" s="23"/>
      <c r="C220" s="2" t="s">
        <v>22</v>
      </c>
      <c r="D220" s="11" t="s">
        <v>11</v>
      </c>
      <c r="E220" s="11">
        <v>120</v>
      </c>
      <c r="F220" s="11">
        <v>36.5</v>
      </c>
    </row>
    <row r="221" spans="1:6" ht="14.95" customHeight="1" x14ac:dyDescent="0.25">
      <c r="A221" s="21"/>
      <c r="B221" s="23"/>
      <c r="C221" s="2" t="s">
        <v>14</v>
      </c>
      <c r="D221" s="11" t="s">
        <v>11</v>
      </c>
      <c r="E221" s="4">
        <v>1</v>
      </c>
      <c r="F221" s="2"/>
    </row>
    <row r="222" spans="1:6" ht="14.95" customHeight="1" x14ac:dyDescent="0.25">
      <c r="A222" s="21"/>
      <c r="B222" s="23"/>
      <c r="C222" s="2" t="s">
        <v>12</v>
      </c>
      <c r="D222" s="11" t="s">
        <v>11</v>
      </c>
      <c r="E222" s="4">
        <v>2</v>
      </c>
      <c r="F222" s="2"/>
    </row>
    <row r="223" spans="1:6" ht="14.95" customHeight="1" x14ac:dyDescent="0.25">
      <c r="A223" s="21"/>
      <c r="B223" s="23"/>
      <c r="C223" s="2" t="s">
        <v>16</v>
      </c>
      <c r="D223" s="11" t="s">
        <v>11</v>
      </c>
      <c r="E223" s="4">
        <v>1</v>
      </c>
      <c r="F223" s="2"/>
    </row>
    <row r="224" spans="1:6" ht="14.95" customHeight="1" x14ac:dyDescent="0.25">
      <c r="A224" s="21"/>
      <c r="B224" s="23"/>
      <c r="C224" s="2" t="s">
        <v>15</v>
      </c>
      <c r="D224" s="11" t="s">
        <v>11</v>
      </c>
      <c r="E224" s="11">
        <v>0.4</v>
      </c>
      <c r="F224" s="2"/>
    </row>
    <row r="225" spans="1:6" ht="15.8" customHeight="1" x14ac:dyDescent="0.3">
      <c r="A225" s="21"/>
      <c r="B225" s="23"/>
      <c r="C225" s="3" t="s">
        <v>81</v>
      </c>
      <c r="D225" s="11" t="s">
        <v>11</v>
      </c>
      <c r="E225" s="11">
        <v>2</v>
      </c>
      <c r="F225" s="2"/>
    </row>
    <row r="226" spans="1:6" ht="14.95" customHeight="1" x14ac:dyDescent="0.25">
      <c r="A226" s="21"/>
      <c r="B226" s="23"/>
      <c r="C226" s="2" t="s">
        <v>21</v>
      </c>
      <c r="D226" s="11" t="s">
        <v>11</v>
      </c>
      <c r="E226" s="11">
        <v>1.5</v>
      </c>
      <c r="F226" s="2"/>
    </row>
    <row r="227" spans="1:6" ht="14.95" customHeight="1" x14ac:dyDescent="0.25">
      <c r="A227" s="21"/>
      <c r="B227" s="23"/>
      <c r="C227" s="2" t="s">
        <v>17</v>
      </c>
      <c r="D227" s="11" t="s">
        <v>11</v>
      </c>
      <c r="E227" s="4">
        <v>1</v>
      </c>
      <c r="F227" s="2"/>
    </row>
    <row r="228" spans="1:6" ht="14.95" customHeight="1" x14ac:dyDescent="0.25">
      <c r="A228" s="21"/>
      <c r="B228" s="23"/>
      <c r="C228" s="2" t="s">
        <v>78</v>
      </c>
      <c r="D228" s="11" t="s">
        <v>11</v>
      </c>
      <c r="E228" s="11">
        <v>0.05</v>
      </c>
      <c r="F228" s="2"/>
    </row>
    <row r="229" spans="1:6" ht="14.95" customHeight="1" x14ac:dyDescent="0.25">
      <c r="A229" s="21"/>
      <c r="B229" s="23"/>
      <c r="C229" s="2" t="s">
        <v>69</v>
      </c>
      <c r="D229" s="11" t="s">
        <v>11</v>
      </c>
      <c r="E229" s="11">
        <v>0.15</v>
      </c>
      <c r="F229" s="2"/>
    </row>
    <row r="230" spans="1:6" ht="14.95" customHeight="1" x14ac:dyDescent="0.25">
      <c r="A230" s="21"/>
      <c r="B230" s="23"/>
      <c r="C230" s="2" t="s">
        <v>73</v>
      </c>
      <c r="D230" s="11" t="s">
        <v>11</v>
      </c>
      <c r="E230" s="11">
        <v>0.1</v>
      </c>
      <c r="F230" s="2"/>
    </row>
    <row r="231" spans="1:6" ht="14.95" customHeight="1" x14ac:dyDescent="0.25">
      <c r="A231" s="21"/>
      <c r="B231" s="23"/>
      <c r="C231" s="2" t="s">
        <v>75</v>
      </c>
      <c r="D231" s="11" t="s">
        <v>11</v>
      </c>
      <c r="E231" s="11">
        <v>0.11</v>
      </c>
      <c r="F231" s="2"/>
    </row>
    <row r="232" spans="1:6" ht="14.95" customHeight="1" x14ac:dyDescent="0.25">
      <c r="A232" s="21"/>
      <c r="B232" s="23"/>
      <c r="C232" s="2" t="s">
        <v>77</v>
      </c>
      <c r="D232" s="11" t="s">
        <v>11</v>
      </c>
      <c r="E232" s="11">
        <v>0.09</v>
      </c>
      <c r="F232" s="2"/>
    </row>
    <row r="233" spans="1:6" ht="14.95" customHeight="1" x14ac:dyDescent="0.25">
      <c r="A233" s="21"/>
      <c r="B233" s="23"/>
      <c r="C233" s="2" t="s">
        <v>29</v>
      </c>
      <c r="D233" s="11" t="s">
        <v>11</v>
      </c>
      <c r="E233" s="11">
        <v>4.4999999999999998E-2</v>
      </c>
      <c r="F233" s="2"/>
    </row>
    <row r="234" spans="1:6" ht="14.95" customHeight="1" x14ac:dyDescent="0.25">
      <c r="A234" s="21"/>
      <c r="B234" s="23"/>
      <c r="C234" s="2" t="s">
        <v>76</v>
      </c>
      <c r="D234" s="11" t="s">
        <v>11</v>
      </c>
      <c r="E234" s="11">
        <v>0.03</v>
      </c>
      <c r="F234" s="2"/>
    </row>
    <row r="235" spans="1:6" ht="14.95" customHeight="1" x14ac:dyDescent="0.25">
      <c r="A235" s="21"/>
      <c r="B235" s="23" t="s">
        <v>54</v>
      </c>
      <c r="C235" s="2" t="s">
        <v>22</v>
      </c>
      <c r="D235" s="11" t="s">
        <v>11</v>
      </c>
      <c r="E235" s="11">
        <v>200</v>
      </c>
      <c r="F235" s="11">
        <v>5.8</v>
      </c>
    </row>
    <row r="236" spans="1:6" ht="14.95" customHeight="1" x14ac:dyDescent="0.25">
      <c r="A236" s="21"/>
      <c r="B236" s="24"/>
      <c r="C236" s="2" t="s">
        <v>15</v>
      </c>
      <c r="D236" s="11" t="s">
        <v>11</v>
      </c>
      <c r="E236" s="11">
        <v>138.1</v>
      </c>
      <c r="F236" s="2"/>
    </row>
    <row r="237" spans="1:6" ht="14.95" customHeight="1" x14ac:dyDescent="0.25">
      <c r="A237" s="21"/>
      <c r="B237" s="24"/>
      <c r="C237" s="2" t="s">
        <v>14</v>
      </c>
      <c r="D237" s="11" t="s">
        <v>11</v>
      </c>
      <c r="E237" s="11">
        <v>45.8</v>
      </c>
      <c r="F237" s="2"/>
    </row>
    <row r="238" spans="1:6" ht="14.95" customHeight="1" x14ac:dyDescent="0.25">
      <c r="A238" s="21"/>
      <c r="B238" s="24"/>
      <c r="C238" s="2" t="s">
        <v>16</v>
      </c>
      <c r="D238" s="11" t="s">
        <v>11</v>
      </c>
      <c r="E238" s="11">
        <v>5</v>
      </c>
      <c r="F238" s="2"/>
    </row>
    <row r="239" spans="1:6" ht="15.8" customHeight="1" x14ac:dyDescent="0.25">
      <c r="A239" s="21"/>
      <c r="B239" s="24"/>
      <c r="C239" s="2" t="s">
        <v>77</v>
      </c>
      <c r="D239" s="11" t="s">
        <v>11</v>
      </c>
      <c r="E239" s="11">
        <v>0.1</v>
      </c>
      <c r="F239" s="11"/>
    </row>
    <row r="240" spans="1:6" ht="14.95" customHeight="1" x14ac:dyDescent="0.25">
      <c r="A240" s="21"/>
      <c r="B240" s="24"/>
      <c r="C240" s="2" t="s">
        <v>12</v>
      </c>
      <c r="D240" s="11" t="s">
        <v>11</v>
      </c>
      <c r="E240" s="11">
        <v>30</v>
      </c>
      <c r="F240" s="2"/>
    </row>
    <row r="241" spans="1:6" ht="14.95" customHeight="1" x14ac:dyDescent="0.3">
      <c r="A241" s="21"/>
      <c r="B241" s="24"/>
      <c r="C241" s="3" t="s">
        <v>81</v>
      </c>
      <c r="D241" s="11" t="s">
        <v>11</v>
      </c>
      <c r="E241" s="11">
        <v>309</v>
      </c>
      <c r="F241" s="2"/>
    </row>
    <row r="242" spans="1:6" ht="14.95" customHeight="1" x14ac:dyDescent="0.25">
      <c r="A242" s="21"/>
      <c r="B242" s="24"/>
      <c r="C242" s="2" t="s">
        <v>90</v>
      </c>
      <c r="D242" s="11" t="s">
        <v>11</v>
      </c>
      <c r="E242" s="11">
        <v>1.1000000000000001</v>
      </c>
      <c r="F242" s="2"/>
    </row>
    <row r="243" spans="1:6" ht="14.95" customHeight="1" x14ac:dyDescent="0.25">
      <c r="A243" s="21"/>
      <c r="B243" s="24"/>
      <c r="C243" s="2" t="s">
        <v>66</v>
      </c>
      <c r="D243" s="11" t="s">
        <v>11</v>
      </c>
      <c r="E243" s="11">
        <v>0.3</v>
      </c>
      <c r="F243" s="2"/>
    </row>
    <row r="244" spans="1:6" ht="14.95" customHeight="1" x14ac:dyDescent="0.25">
      <c r="A244" s="22"/>
      <c r="B244" s="24"/>
      <c r="C244" s="2" t="s">
        <v>84</v>
      </c>
      <c r="D244" s="11" t="s">
        <v>11</v>
      </c>
      <c r="E244" s="11">
        <v>0.4</v>
      </c>
      <c r="F244" s="2"/>
    </row>
    <row r="245" spans="1:6" ht="14.95" customHeight="1" x14ac:dyDescent="0.25">
      <c r="A245" s="30" t="s">
        <v>61</v>
      </c>
      <c r="B245" s="20" t="s">
        <v>54</v>
      </c>
      <c r="C245" s="2" t="s">
        <v>83</v>
      </c>
      <c r="D245" s="11" t="s">
        <v>7</v>
      </c>
      <c r="E245" s="11">
        <v>5000</v>
      </c>
      <c r="F245" s="11">
        <v>50</v>
      </c>
    </row>
    <row r="246" spans="1:6" ht="14.95" customHeight="1" x14ac:dyDescent="0.25">
      <c r="A246" s="21"/>
      <c r="B246" s="21"/>
      <c r="C246" s="2" t="s">
        <v>21</v>
      </c>
      <c r="D246" s="11" t="s">
        <v>11</v>
      </c>
      <c r="E246" s="11">
        <v>3.5</v>
      </c>
      <c r="F246" s="2"/>
    </row>
    <row r="247" spans="1:6" ht="14.95" customHeight="1" x14ac:dyDescent="0.25">
      <c r="A247" s="21"/>
      <c r="B247" s="21"/>
      <c r="C247" s="2" t="s">
        <v>17</v>
      </c>
      <c r="D247" s="11" t="s">
        <v>11</v>
      </c>
      <c r="E247" s="11">
        <v>0.2</v>
      </c>
      <c r="F247" s="2"/>
    </row>
    <row r="248" spans="1:6" ht="14.95" customHeight="1" x14ac:dyDescent="0.25">
      <c r="A248" s="21"/>
      <c r="B248" s="21"/>
      <c r="C248" s="2" t="s">
        <v>73</v>
      </c>
      <c r="D248" s="11" t="s">
        <v>11</v>
      </c>
      <c r="E248" s="11">
        <v>0.1</v>
      </c>
      <c r="F248" s="2"/>
    </row>
    <row r="249" spans="1:6" ht="14.95" customHeight="1" x14ac:dyDescent="0.25">
      <c r="A249" s="21"/>
      <c r="B249" s="21"/>
      <c r="C249" s="2" t="s">
        <v>72</v>
      </c>
      <c r="D249" s="11" t="s">
        <v>11</v>
      </c>
      <c r="E249" s="11">
        <v>1</v>
      </c>
      <c r="F249" s="2"/>
    </row>
    <row r="250" spans="1:6" ht="14.95" customHeight="1" x14ac:dyDescent="0.25">
      <c r="A250" s="21"/>
      <c r="B250" s="21"/>
      <c r="C250" s="2" t="s">
        <v>69</v>
      </c>
      <c r="D250" s="11" t="s">
        <v>11</v>
      </c>
      <c r="E250" s="11">
        <v>0.2</v>
      </c>
      <c r="F250" s="2"/>
    </row>
    <row r="251" spans="1:6" ht="14.95" customHeight="1" x14ac:dyDescent="0.25">
      <c r="A251" s="21"/>
      <c r="B251" s="21"/>
      <c r="C251" s="2" t="s">
        <v>75</v>
      </c>
      <c r="D251" s="11" t="s">
        <v>11</v>
      </c>
      <c r="E251" s="11">
        <v>0.53</v>
      </c>
      <c r="F251" s="2"/>
    </row>
    <row r="252" spans="1:6" ht="14.95" customHeight="1" x14ac:dyDescent="0.25">
      <c r="A252" s="21"/>
      <c r="B252" s="21"/>
      <c r="C252" s="2" t="s">
        <v>68</v>
      </c>
      <c r="D252" s="11" t="s">
        <v>11</v>
      </c>
      <c r="E252" s="11">
        <v>0.02</v>
      </c>
      <c r="F252" s="2"/>
    </row>
    <row r="253" spans="1:6" ht="14.95" customHeight="1" x14ac:dyDescent="0.25">
      <c r="A253" s="21"/>
      <c r="B253" s="21"/>
      <c r="C253" s="2" t="s">
        <v>30</v>
      </c>
      <c r="D253" s="11" t="s">
        <v>11</v>
      </c>
      <c r="E253" s="11">
        <v>0.02</v>
      </c>
      <c r="F253" s="2"/>
    </row>
    <row r="254" spans="1:6" ht="14.95" customHeight="1" x14ac:dyDescent="0.25">
      <c r="A254" s="21"/>
      <c r="B254" s="21"/>
      <c r="C254" s="2" t="s">
        <v>79</v>
      </c>
      <c r="D254" s="11" t="s">
        <v>11</v>
      </c>
      <c r="E254" s="11">
        <v>0.15</v>
      </c>
      <c r="F254" s="2"/>
    </row>
    <row r="255" spans="1:6" ht="14.95" customHeight="1" x14ac:dyDescent="0.25">
      <c r="A255" s="21"/>
      <c r="B255" s="22"/>
      <c r="C255" s="2" t="s">
        <v>78</v>
      </c>
      <c r="D255" s="11" t="s">
        <v>11</v>
      </c>
      <c r="E255" s="11">
        <v>0.1</v>
      </c>
      <c r="F255" s="2"/>
    </row>
    <row r="256" spans="1:6" ht="20.25" customHeight="1" x14ac:dyDescent="0.25">
      <c r="A256" s="21"/>
      <c r="B256" s="11" t="s">
        <v>62</v>
      </c>
      <c r="C256" s="2" t="s">
        <v>83</v>
      </c>
      <c r="D256" s="11" t="s">
        <v>7</v>
      </c>
      <c r="E256" s="11">
        <v>100</v>
      </c>
      <c r="F256" s="11">
        <v>25</v>
      </c>
    </row>
    <row r="257" spans="1:6" ht="18.350000000000001" x14ac:dyDescent="0.25">
      <c r="A257" s="21"/>
      <c r="B257" s="33" t="s">
        <v>9</v>
      </c>
      <c r="C257" s="8" t="s">
        <v>22</v>
      </c>
      <c r="D257" s="9" t="s">
        <v>11</v>
      </c>
      <c r="E257" s="9">
        <f>E173+E196+E216+E220+E235</f>
        <v>758</v>
      </c>
      <c r="F257" s="9">
        <f>F173+F196+F216+F220+F235</f>
        <v>113.8</v>
      </c>
    </row>
    <row r="258" spans="1:6" ht="14.95" customHeight="1" x14ac:dyDescent="0.25">
      <c r="A258" s="21"/>
      <c r="B258" s="36"/>
      <c r="C258" s="8" t="s">
        <v>83</v>
      </c>
      <c r="D258" s="9" t="s">
        <v>7</v>
      </c>
      <c r="E258" s="9">
        <f>E172+E174+E175+E197+E217+E218+E245+E256</f>
        <v>16000</v>
      </c>
      <c r="F258" s="9">
        <f>F172+F174+F175+F197+F217+F218+F245+F256</f>
        <v>173.5</v>
      </c>
    </row>
    <row r="259" spans="1:6" ht="14.95" customHeight="1" x14ac:dyDescent="0.25">
      <c r="A259" s="21"/>
      <c r="B259" s="36"/>
      <c r="C259" s="8" t="s">
        <v>71</v>
      </c>
      <c r="D259" s="9" t="s">
        <v>11</v>
      </c>
      <c r="E259" s="9">
        <v>21.8</v>
      </c>
      <c r="F259" s="9"/>
    </row>
    <row r="260" spans="1:6" ht="14.95" customHeight="1" x14ac:dyDescent="0.25">
      <c r="A260" s="21"/>
      <c r="B260" s="36"/>
      <c r="C260" s="8" t="s">
        <v>20</v>
      </c>
      <c r="D260" s="9" t="s">
        <v>11</v>
      </c>
      <c r="E260" s="9">
        <v>0.28999999999999998</v>
      </c>
      <c r="F260" s="9"/>
    </row>
    <row r="261" spans="1:6" ht="14.95" customHeight="1" x14ac:dyDescent="0.25">
      <c r="A261" s="21"/>
      <c r="B261" s="36"/>
      <c r="C261" s="8" t="s">
        <v>24</v>
      </c>
      <c r="D261" s="9" t="s">
        <v>11</v>
      </c>
      <c r="E261" s="10">
        <f>E167+E168+E169+E170+E178+E179+E180+E181+E201+E202+E203+E204+E205+E221+E222+E223+E224+E236+E237+E238+E240</f>
        <v>476.90000000000003</v>
      </c>
      <c r="F261" s="8"/>
    </row>
    <row r="262" spans="1:6" ht="14.95" customHeight="1" x14ac:dyDescent="0.25">
      <c r="A262" s="22"/>
      <c r="B262" s="36"/>
      <c r="C262" s="8" t="s">
        <v>25</v>
      </c>
      <c r="D262" s="9" t="s">
        <v>11</v>
      </c>
      <c r="E262" s="10">
        <f>E164+E165+E166+E176+E177+E199+E200+E225+E241+E242+E243+E244</f>
        <v>373.63</v>
      </c>
      <c r="F262" s="8"/>
    </row>
    <row r="263" spans="1:6" ht="15.8" customHeight="1" x14ac:dyDescent="0.25">
      <c r="A263" s="32" t="s">
        <v>63</v>
      </c>
      <c r="B263" s="32"/>
      <c r="C263" s="6" t="s">
        <v>22</v>
      </c>
      <c r="D263" s="13" t="s">
        <v>11</v>
      </c>
      <c r="E263" s="13">
        <f>E61+E97+E137+E147+E257</f>
        <v>3470</v>
      </c>
      <c r="F263" s="13">
        <f>F61+F97+F137+F147+F257</f>
        <v>397.40000000000003</v>
      </c>
    </row>
    <row r="264" spans="1:6" ht="15.8" customHeight="1" x14ac:dyDescent="0.25">
      <c r="A264" s="32"/>
      <c r="B264" s="32"/>
      <c r="C264" s="6" t="s">
        <v>83</v>
      </c>
      <c r="D264" s="13" t="s">
        <v>7</v>
      </c>
      <c r="E264" s="13">
        <f>E62+E98+E138+E148+E258</f>
        <v>45700</v>
      </c>
      <c r="F264" s="13">
        <f>F62+F98+F138+F148+F258</f>
        <v>322.5</v>
      </c>
    </row>
    <row r="265" spans="1:6" ht="15.8" customHeight="1" x14ac:dyDescent="0.25">
      <c r="A265" s="32"/>
      <c r="B265" s="32"/>
      <c r="C265" s="6" t="s">
        <v>71</v>
      </c>
      <c r="D265" s="13" t="s">
        <v>11</v>
      </c>
      <c r="E265" s="13">
        <f>E63+E99+E139+E259</f>
        <v>44.680999999999997</v>
      </c>
      <c r="F265" s="6"/>
    </row>
    <row r="266" spans="1:6" ht="15.8" customHeight="1" x14ac:dyDescent="0.25">
      <c r="A266" s="32"/>
      <c r="B266" s="32"/>
      <c r="C266" s="6" t="s">
        <v>20</v>
      </c>
      <c r="D266" s="13" t="s">
        <v>11</v>
      </c>
      <c r="E266" s="13">
        <f>E64+E100+E140+E260</f>
        <v>0.94199999999999995</v>
      </c>
      <c r="F266" s="6"/>
    </row>
    <row r="267" spans="1:6" ht="15.8" customHeight="1" x14ac:dyDescent="0.25">
      <c r="A267" s="32"/>
      <c r="B267" s="32"/>
      <c r="C267" s="6" t="s">
        <v>24</v>
      </c>
      <c r="D267" s="13" t="s">
        <v>11</v>
      </c>
      <c r="E267" s="7">
        <f>E65+E102+E141+E261</f>
        <v>1111.2</v>
      </c>
      <c r="F267" s="6"/>
    </row>
    <row r="268" spans="1:6" ht="15.8" customHeight="1" x14ac:dyDescent="0.25">
      <c r="A268" s="32"/>
      <c r="B268" s="32"/>
      <c r="C268" s="6" t="s">
        <v>25</v>
      </c>
      <c r="D268" s="13" t="s">
        <v>11</v>
      </c>
      <c r="E268" s="7">
        <f>E66+E103+E142+E262</f>
        <v>538.03</v>
      </c>
      <c r="F268" s="6"/>
    </row>
    <row r="269" spans="1:6" ht="15.8" customHeight="1" x14ac:dyDescent="0.25">
      <c r="A269" s="35"/>
      <c r="B269" s="35"/>
      <c r="C269" s="15" t="s">
        <v>23</v>
      </c>
      <c r="D269" s="14" t="s">
        <v>11</v>
      </c>
      <c r="E269" s="14">
        <f>E101</f>
        <v>0.06</v>
      </c>
      <c r="F269" s="15"/>
    </row>
    <row r="270" spans="1:6" ht="15.8" customHeight="1" x14ac:dyDescent="0.25">
      <c r="A270" s="16"/>
      <c r="B270" s="16"/>
      <c r="C270" s="17"/>
      <c r="D270" s="16"/>
      <c r="E270" s="16"/>
      <c r="F270" s="17"/>
    </row>
    <row r="271" spans="1:6" ht="19.55" customHeight="1" x14ac:dyDescent="0.25">
      <c r="A271" s="18" t="s">
        <v>98</v>
      </c>
      <c r="B271" s="19"/>
      <c r="C271" s="19"/>
      <c r="D271" s="19"/>
      <c r="E271" s="19"/>
      <c r="F271" s="19"/>
    </row>
    <row r="272" spans="1:6" ht="20.25" customHeight="1" x14ac:dyDescent="0.25">
      <c r="A272" s="18" t="s">
        <v>99</v>
      </c>
      <c r="B272" s="19"/>
      <c r="C272" s="19"/>
      <c r="D272" s="19"/>
      <c r="E272" s="19"/>
      <c r="F272" s="19"/>
    </row>
    <row r="273" ht="14.95" customHeight="1" x14ac:dyDescent="0.25"/>
    <row r="274" ht="14.95" customHeight="1" x14ac:dyDescent="0.25"/>
    <row r="275" ht="14.95" customHeight="1" x14ac:dyDescent="0.25"/>
    <row r="276" ht="14.95" customHeight="1" x14ac:dyDescent="0.25"/>
    <row r="277" ht="15.8" customHeight="1" x14ac:dyDescent="0.25"/>
  </sheetData>
  <mergeCells count="44">
    <mergeCell ref="B123:B132"/>
    <mergeCell ref="A143:A148"/>
    <mergeCell ref="A263:B269"/>
    <mergeCell ref="B137:B142"/>
    <mergeCell ref="B257:B262"/>
    <mergeCell ref="B219:B234"/>
    <mergeCell ref="B176:B197"/>
    <mergeCell ref="B144:B145"/>
    <mergeCell ref="B147:B148"/>
    <mergeCell ref="A149:A168"/>
    <mergeCell ref="A207:A244"/>
    <mergeCell ref="A245:A262"/>
    <mergeCell ref="A170:A206"/>
    <mergeCell ref="B245:B255"/>
    <mergeCell ref="B93:B94"/>
    <mergeCell ref="B8:B9"/>
    <mergeCell ref="B10:B32"/>
    <mergeCell ref="B33:B38"/>
    <mergeCell ref="B39:B54"/>
    <mergeCell ref="B56:B59"/>
    <mergeCell ref="B67:B68"/>
    <mergeCell ref="C1:F1"/>
    <mergeCell ref="C2:F2"/>
    <mergeCell ref="C3:F3"/>
    <mergeCell ref="C4:F4"/>
    <mergeCell ref="B133:B135"/>
    <mergeCell ref="A5:F6"/>
    <mergeCell ref="A8:A32"/>
    <mergeCell ref="A33:A66"/>
    <mergeCell ref="A67:A96"/>
    <mergeCell ref="A97:A103"/>
    <mergeCell ref="A104:A132"/>
    <mergeCell ref="A133:A142"/>
    <mergeCell ref="B61:B66"/>
    <mergeCell ref="B106:B122"/>
    <mergeCell ref="B97:B103"/>
    <mergeCell ref="B70:B92"/>
    <mergeCell ref="A271:F271"/>
    <mergeCell ref="A272:F272"/>
    <mergeCell ref="B149:B168"/>
    <mergeCell ref="B170:B173"/>
    <mergeCell ref="B198:B206"/>
    <mergeCell ref="B207:B217"/>
    <mergeCell ref="B235:B244"/>
  </mergeCells>
  <pageMargins left="1.1811023622047245" right="0.39370078740157483" top="0.78740157480314965" bottom="0.39370078740157483" header="0.31496062992125984" footer="0.39370078740157483"/>
  <pageSetup paperSize="9" scale="90" fitToHeight="10" orientation="landscape" r:id="rId1"/>
  <rowBreaks count="6" manualBreakCount="6">
    <brk id="32" max="16383" man="1"/>
    <brk id="66" max="16383" man="1"/>
    <brk id="96" max="5" man="1"/>
    <brk id="132" max="16383" man="1"/>
    <brk id="168" max="16383" man="1"/>
    <brk id="2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Протокольна Частина</cp:lastModifiedBy>
  <cp:lastPrinted>2021-05-12T06:46:09Z</cp:lastPrinted>
  <dcterms:created xsi:type="dcterms:W3CDTF">2020-07-07T13:40:06Z</dcterms:created>
  <dcterms:modified xsi:type="dcterms:W3CDTF">2021-06-17T07:51:08Z</dcterms:modified>
</cp:coreProperties>
</file>