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86" windowHeight="7757"/>
  </bookViews>
  <sheets>
    <sheet name="Необоротні активи" sheetId="1" r:id="rId1"/>
    <sheet name="Запаси" sheetId="2" r:id="rId2"/>
    <sheet name="грош док" sheetId="3" r:id="rId3"/>
    <sheet name="позабаланс" sheetId="4" r:id="rId4"/>
    <sheet name="Нестачі" sheetId="5" r:id="rId5"/>
  </sheets>
  <definedNames>
    <definedName name="_ftn1" localSheetId="1">Запаси!#REF!</definedName>
    <definedName name="_ftnref1" localSheetId="1">Запаси!#REF!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  <c r="J87" i="1" l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86" i="1"/>
  <c r="J61" i="1"/>
  <c r="J62" i="1"/>
  <c r="J63" i="1"/>
  <c r="J64" i="1"/>
  <c r="J65" i="1"/>
  <c r="J66" i="1"/>
  <c r="J67" i="1"/>
  <c r="J60" i="1"/>
  <c r="J53" i="1"/>
  <c r="J5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25" i="1"/>
  <c r="I26" i="4" l="1"/>
  <c r="I25" i="4"/>
  <c r="I24" i="4"/>
  <c r="I23" i="4"/>
  <c r="I22" i="4"/>
  <c r="I21" i="4"/>
  <c r="I27" i="4" s="1"/>
  <c r="H51" i="2"/>
  <c r="H52" i="2"/>
  <c r="H53" i="2" s="1"/>
  <c r="H50" i="2"/>
  <c r="G11" i="5"/>
  <c r="I17" i="4"/>
  <c r="I16" i="4"/>
  <c r="I15" i="4"/>
  <c r="I14" i="4"/>
  <c r="I13" i="4"/>
  <c r="F13" i="3"/>
  <c r="H65" i="2"/>
  <c r="F65" i="2"/>
  <c r="H61" i="2"/>
  <c r="F61" i="2"/>
  <c r="H57" i="2"/>
  <c r="F57" i="2"/>
  <c r="F53" i="2"/>
  <c r="H49" i="2"/>
  <c r="F49" i="2"/>
  <c r="H44" i="2"/>
  <c r="F44" i="2"/>
  <c r="H40" i="2"/>
  <c r="F40" i="2"/>
  <c r="H36" i="2"/>
  <c r="F36" i="2"/>
  <c r="H32" i="2"/>
  <c r="F32" i="2"/>
  <c r="H28" i="2"/>
  <c r="F28" i="2"/>
  <c r="H24" i="2"/>
  <c r="F24" i="2"/>
  <c r="F20" i="2"/>
  <c r="H20" i="2"/>
  <c r="H16" i="2"/>
  <c r="F16" i="2"/>
  <c r="J165" i="1"/>
  <c r="I165" i="1"/>
  <c r="H165" i="1"/>
  <c r="G165" i="1"/>
  <c r="J161" i="1"/>
  <c r="I161" i="1"/>
  <c r="H161" i="1"/>
  <c r="G161" i="1"/>
  <c r="J157" i="1"/>
  <c r="I157" i="1"/>
  <c r="H157" i="1"/>
  <c r="G157" i="1"/>
  <c r="J153" i="1"/>
  <c r="I153" i="1"/>
  <c r="H153" i="1"/>
  <c r="G153" i="1"/>
  <c r="J149" i="1"/>
  <c r="I149" i="1"/>
  <c r="H149" i="1"/>
  <c r="G149" i="1"/>
  <c r="J145" i="1"/>
  <c r="I145" i="1"/>
  <c r="H145" i="1"/>
  <c r="G145" i="1"/>
  <c r="J140" i="1"/>
  <c r="I140" i="1"/>
  <c r="H140" i="1"/>
  <c r="G140" i="1"/>
  <c r="J136" i="1"/>
  <c r="I136" i="1"/>
  <c r="H136" i="1"/>
  <c r="G136" i="1"/>
  <c r="J132" i="1"/>
  <c r="I132" i="1"/>
  <c r="H132" i="1"/>
  <c r="G132" i="1"/>
  <c r="J128" i="1"/>
  <c r="I128" i="1"/>
  <c r="H128" i="1"/>
  <c r="G128" i="1"/>
  <c r="J124" i="1"/>
  <c r="I124" i="1"/>
  <c r="H124" i="1"/>
  <c r="G124" i="1"/>
  <c r="J120" i="1"/>
  <c r="I120" i="1"/>
  <c r="H120" i="1"/>
  <c r="G120" i="1"/>
  <c r="J85" i="1"/>
  <c r="I85" i="1"/>
  <c r="H85" i="1"/>
  <c r="G85" i="1"/>
  <c r="J81" i="1"/>
  <c r="I81" i="1"/>
  <c r="H81" i="1"/>
  <c r="G81" i="1"/>
  <c r="J76" i="1"/>
  <c r="I76" i="1"/>
  <c r="H76" i="1"/>
  <c r="G76" i="1"/>
  <c r="J72" i="1"/>
  <c r="I72" i="1"/>
  <c r="H72" i="1"/>
  <c r="G72" i="1"/>
  <c r="J68" i="1"/>
  <c r="I68" i="1"/>
  <c r="H68" i="1"/>
  <c r="G68" i="1"/>
  <c r="J59" i="1"/>
  <c r="I59" i="1"/>
  <c r="H59" i="1"/>
  <c r="G59" i="1"/>
  <c r="J55" i="1"/>
  <c r="I55" i="1"/>
  <c r="H55" i="1"/>
  <c r="G55" i="1"/>
  <c r="J24" i="1"/>
  <c r="I24" i="1"/>
  <c r="H24" i="1"/>
  <c r="G24" i="1"/>
  <c r="J20" i="1"/>
  <c r="I20" i="1"/>
  <c r="H20" i="1"/>
  <c r="G20" i="1"/>
  <c r="J16" i="1"/>
  <c r="I16" i="1"/>
  <c r="H16" i="1"/>
  <c r="G16" i="1"/>
  <c r="J12" i="1"/>
  <c r="I12" i="1"/>
  <c r="H12" i="1"/>
  <c r="G12" i="1"/>
  <c r="H66" i="2" l="1"/>
  <c r="F66" i="2"/>
  <c r="G12" i="5"/>
  <c r="G166" i="1"/>
  <c r="H166" i="1"/>
  <c r="I166" i="1"/>
  <c r="J166" i="1"/>
  <c r="I18" i="4"/>
  <c r="H45" i="2"/>
  <c r="H67" i="2" s="1"/>
  <c r="F45" i="2"/>
  <c r="J141" i="1"/>
  <c r="H141" i="1"/>
  <c r="I141" i="1"/>
  <c r="G141" i="1"/>
  <c r="G77" i="1"/>
  <c r="I77" i="1"/>
  <c r="J77" i="1"/>
  <c r="H77" i="1"/>
  <c r="F67" i="2" l="1"/>
  <c r="J167" i="1"/>
  <c r="H167" i="1"/>
  <c r="I167" i="1"/>
  <c r="G167" i="1"/>
</calcChain>
</file>

<file path=xl/sharedStrings.xml><?xml version="1.0" encoding="utf-8"?>
<sst xmlns="http://schemas.openxmlformats.org/spreadsheetml/2006/main" count="856" uniqueCount="185">
  <si>
    <t>№ з/п</t>
  </si>
  <si>
    <t>Рахунок, субрахунок</t>
  </si>
  <si>
    <t>За даними бухгалтерського обліку</t>
  </si>
  <si>
    <t>кількість</t>
  </si>
  <si>
    <t>РАЗОМ по субрахунку</t>
  </si>
  <si>
    <t>РАЗОМ ЗА РАХУНКОМ 111 «Інші необоротні матеріальні активи розпорядників бюджетних коштів»</t>
  </si>
  <si>
    <t>РАЗОМ ЗА РАХУНКОМ 121 «Нематеріальні активи розпорядників бюджетних коштів»</t>
  </si>
  <si>
    <t xml:space="preserve">УСЬОГО НЕОБОРОТНИХ АКТИВІВ </t>
  </si>
  <si>
    <t>РАЗОМ ЗА РАХУНКОМ 101 «Основні засоби та інвестиційна нерухомість розпорядників бюджетних коштів»</t>
  </si>
  <si>
    <t>Найменування об’єкта</t>
  </si>
  <si>
    <t>1010 Інвестиційна нерухомість</t>
  </si>
  <si>
    <t xml:space="preserve">1012 Капітальні витрати на поліпшення земель </t>
  </si>
  <si>
    <t>1013 Будівлі, споруди та передавальні пристрої</t>
  </si>
  <si>
    <t xml:space="preserve">1011 Земельні ділянки </t>
  </si>
  <si>
    <t>1014 Машини та обладнання</t>
  </si>
  <si>
    <t>1015 Транспортні засоби</t>
  </si>
  <si>
    <t xml:space="preserve">1016 Інструменти, прилади, інвентар </t>
  </si>
  <si>
    <t xml:space="preserve">1017 Тварини та багаторічні насадження </t>
  </si>
  <si>
    <t>1018 Інші основні засоби </t>
  </si>
  <si>
    <t>х</t>
  </si>
  <si>
    <t>1111 Музейні фонди</t>
  </si>
  <si>
    <t xml:space="preserve">1112 Бібліотечні фонди </t>
  </si>
  <si>
    <t xml:space="preserve">1113 Малоцінні необоротні матеріальні активи </t>
  </si>
  <si>
    <t>1114 Білизна, постільні речі, одяг та взуття</t>
  </si>
  <si>
    <t xml:space="preserve">1115 Інвентарна тара </t>
  </si>
  <si>
    <t xml:space="preserve">1116 Необоротні матеріальні активи спеціального призначення </t>
  </si>
  <si>
    <t xml:space="preserve">1117 Природні ресурси </t>
  </si>
  <si>
    <t xml:space="preserve">1118 Інші необоротні матеріальні активи </t>
  </si>
  <si>
    <t xml:space="preserve">1211 Авторське та суміжні з ним права </t>
  </si>
  <si>
    <t>1212 Права користування природними ресурсами</t>
  </si>
  <si>
    <t>1213 Права на знаки для товарів і послуг</t>
  </si>
  <si>
    <t>1214 Права користування майном</t>
  </si>
  <si>
    <t>1215 Права на об'єкти промислової власності</t>
  </si>
  <si>
    <t>1216 Інші нематеріальні активи</t>
  </si>
  <si>
    <t xml:space="preserve"> «НЕОБОРОТНІ АКТИВИ»</t>
  </si>
  <si>
    <t>Матеріальні цінності</t>
  </si>
  <si>
    <t xml:space="preserve">Одиниця виміру </t>
  </si>
  <si>
    <t>Інші відомості або примітки</t>
  </si>
  <si>
    <t xml:space="preserve">кількість </t>
  </si>
  <si>
    <t xml:space="preserve">вартість </t>
  </si>
  <si>
    <t>сума</t>
  </si>
  <si>
    <t>РАЗОМ ЗА РАХУНКОМ 151 «Виробничі запаси розпорядників бюджетних коштів»</t>
  </si>
  <si>
    <t>РАЗОМ ЗА РАХУНКОМ 181 «Інші нефінансові активи розпорядників бюджетних коштів»</t>
  </si>
  <si>
    <t>УСЬОГО ЗАПАСІВ</t>
  </si>
  <si>
    <t>1.         </t>
  </si>
  <si>
    <t>2.         </t>
  </si>
  <si>
    <t>3.         </t>
  </si>
  <si>
    <t>4.         </t>
  </si>
  <si>
    <t>5.         </t>
  </si>
  <si>
    <t>6.         </t>
  </si>
  <si>
    <t>10.       </t>
  </si>
  <si>
    <t>найменування, вид, сорт, група (за кожним найменуванням)</t>
  </si>
  <si>
    <t xml:space="preserve">1511 Продукти харчування </t>
  </si>
  <si>
    <t xml:space="preserve">1512 Медикаменти та перев'язувальні матеріали </t>
  </si>
  <si>
    <t>1513 Будівельні матеріали</t>
  </si>
  <si>
    <t xml:space="preserve">1514 Пально-мастильні матеріали </t>
  </si>
  <si>
    <t xml:space="preserve">1515 Запасні частини </t>
  </si>
  <si>
    <t>1516 Тара</t>
  </si>
  <si>
    <t>1517 Сировина і матеріали</t>
  </si>
  <si>
    <t>1518 Інші виробничі запаси</t>
  </si>
  <si>
    <t>до Передавального акта</t>
  </si>
  <si>
    <t>8.</t>
  </si>
  <si>
    <t>7.</t>
  </si>
  <si>
    <t>9.</t>
  </si>
  <si>
    <t xml:space="preserve">1811 Готова продукція </t>
  </si>
  <si>
    <t>1814 Державні матеріальні резерви та запаси</t>
  </si>
  <si>
    <t>1815 Активи для розподілу, передачі, продажу</t>
  </si>
  <si>
    <t xml:space="preserve">1816 Інші нефінансові активи </t>
  </si>
  <si>
    <t>11.</t>
  </si>
  <si>
    <t>12.</t>
  </si>
  <si>
    <t>13.</t>
  </si>
  <si>
    <t>"ЗАПАСИ"</t>
  </si>
  <si>
    <t>Найменування грошових документів, бланків документів суворої звітності (за кожним документом, бланком)</t>
  </si>
  <si>
    <t>номер і серія</t>
  </si>
  <si>
    <t>РАЗОМ ЗА субрахунком 2213 «Грошові документи в національній валюті»</t>
  </si>
  <si>
    <t>«ГРОШОВІ ДОКУМЕНТИ»</t>
  </si>
  <si>
    <t>номінальна вартість</t>
  </si>
  <si>
    <t>Матеріальні цінності, на відповідальному зберіганні</t>
  </si>
  <si>
    <t>Найменування постачальника</t>
  </si>
  <si>
    <t>ЄДРПОУ (Реєстраційний номер облікової картки платника податків або серія та номер паспорта)</t>
  </si>
  <si>
    <t>одиниця виміру</t>
  </si>
  <si>
    <t xml:space="preserve"> вартість</t>
  </si>
  <si>
    <t xml:space="preserve">Додаток  1 </t>
  </si>
  <si>
    <t>кіль-кість</t>
  </si>
  <si>
    <t>Інвентарний номер</t>
  </si>
  <si>
    <t xml:space="preserve">балансова вартість </t>
  </si>
  <si>
    <t>Додаток 4</t>
  </si>
  <si>
    <t>Додаток 3</t>
  </si>
  <si>
    <t>Додаток 2</t>
  </si>
  <si>
    <r>
      <t xml:space="preserve">Рік випуску </t>
    </r>
    <r>
      <rPr>
        <sz val="11"/>
        <color theme="1"/>
        <rFont val="Times New Roman"/>
        <family val="1"/>
        <charset val="204"/>
      </rPr>
      <t>(будівництва)/ дата придбання (введення в експлуатацію) та виготовлення</t>
    </r>
  </si>
  <si>
    <t>Одини-ця виміру</t>
  </si>
  <si>
    <t>номенклатур-ний номер (за наявності)</t>
  </si>
  <si>
    <t>«ПОЗАБАЛАНСОВИЙ ОБЛІК»</t>
  </si>
  <si>
    <t>«НЕСТАЧІ І ВТРАТИ ГРОШОВИХ КОШТІВ І МАТЕРІАЛЬНИХ ЦІННОСТЕЙ»</t>
  </si>
  <si>
    <t>Найменування показника</t>
  </si>
  <si>
    <t xml:space="preserve">РАЗОМ </t>
  </si>
  <si>
    <t>Примітка</t>
  </si>
  <si>
    <t>Блок безперебійного живлення імпульсний Тірас БП1215</t>
  </si>
  <si>
    <t>Показчики знаків пожежної безпеки типу "СЕРЖАНТ" модель У-07-220А (з автономним живлення) (Вихід)</t>
  </si>
  <si>
    <t xml:space="preserve">Підставка під ВВК 4/2 (вогнегасник)  </t>
  </si>
  <si>
    <t xml:space="preserve">1812 Малоцінні та швидкозношувані предмети </t>
  </si>
  <si>
    <t>шт</t>
  </si>
  <si>
    <t>1 шт віддалене робоче місце Служба в справах дітей смт Варва вул Шевченка, 38</t>
  </si>
  <si>
    <t>РАЗОМ за позабалансовим рахунком 073 Невідшкодовані нестачі і втрати від псування цінностей розпорядників бюджетних кошті</t>
  </si>
  <si>
    <t>081 Бланки документів суворої звітності розпорядників бюджетних коштів</t>
  </si>
  <si>
    <t>РАЗОМ за позабалансовим рахунком 081 Бланки документів суворої звітності розпорядників бюджетних коштів</t>
  </si>
  <si>
    <t>Департамент сім’ї, молоді та спорту Чернігівської обласної державної адміністрації</t>
  </si>
  <si>
    <t>02934345</t>
  </si>
  <si>
    <t xml:space="preserve">08 Бланки документів суворої звітності </t>
  </si>
  <si>
    <t>073 Невідшкодовані нестачі і втрати від псування цінностей розпорядників бюджетних коштів</t>
  </si>
  <si>
    <t>первісна/ переоцінена вартість</t>
  </si>
  <si>
    <t>сума зносу (накопиченої амортизації)</t>
  </si>
  <si>
    <t>строк корисного використання</t>
  </si>
  <si>
    <t>Шкаф під холодильник пр.1359</t>
  </si>
  <si>
    <t>Стіл для засідань СП 236</t>
  </si>
  <si>
    <t>Стіл робочий “Монарх”</t>
  </si>
  <si>
    <t>Друкарська машинка “Оптіма”</t>
  </si>
  <si>
    <t>Секція пр.0343</t>
  </si>
  <si>
    <t>Секція пр.0345</t>
  </si>
  <si>
    <t>Секція пр.0340</t>
  </si>
  <si>
    <t>Принтер</t>
  </si>
  <si>
    <t>Системний блок</t>
  </si>
  <si>
    <t>Модем</t>
  </si>
  <si>
    <t>Комп'ютер GRAND Average CD 118</t>
  </si>
  <si>
    <t>Монітор TFT 19 SM 943 NW</t>
  </si>
  <si>
    <t>Монітор</t>
  </si>
  <si>
    <t>Принтер Canon LBP 2900</t>
  </si>
  <si>
    <t>Холодильник “Днепр”</t>
  </si>
  <si>
    <t>Ламінатор  GBC 95 P</t>
  </si>
  <si>
    <t>принтер+сканер+ксерокс  HP Laser Jet M120</t>
  </si>
  <si>
    <t>Комп'ютер BRAIN BUSINESS B1000(B1820.01 )</t>
  </si>
  <si>
    <t>Принтер Canon i-SENSYS LBP6020B (6374B002)</t>
  </si>
  <si>
    <t xml:space="preserve"> БФП Canon i-SENSYS MF 3010+USB cable</t>
  </si>
  <si>
    <t>Крісло для відпочинку</t>
  </si>
  <si>
    <t xml:space="preserve">Крісло </t>
  </si>
  <si>
    <t>Меблевий гарнітур</t>
  </si>
  <si>
    <t xml:space="preserve">Пенал </t>
  </si>
  <si>
    <t xml:space="preserve">Сейф </t>
  </si>
  <si>
    <t>Секція</t>
  </si>
  <si>
    <t xml:space="preserve">Стілець </t>
  </si>
  <si>
    <t>Стіл журнальний</t>
  </si>
  <si>
    <t>Стіл приставний</t>
  </si>
  <si>
    <t>Тумба до столу (приставна)</t>
  </si>
  <si>
    <t>Шафа настінна (телекомунікаційна)</t>
  </si>
  <si>
    <t>Вішалка</t>
  </si>
  <si>
    <t>Вогнегасник</t>
  </si>
  <si>
    <t>ДБЖ 600 РСМ ВАСК РRО USB (джерело безперебійного живлення)</t>
  </si>
  <si>
    <t xml:space="preserve">Сканер </t>
  </si>
  <si>
    <t>Знищувач документів SHREDMARK 814S(24301)</t>
  </si>
  <si>
    <t>Засіб КЗІ «SecureToken-337М» (Експертний висновок ДССЗЗІ України № 04/03/02-2332  від 30.06.2017 р.) з ліцензією  на програмний продукт  «Надійний засіб ЕЦП «CryptoLibV2»</t>
  </si>
  <si>
    <t>Крісло офісне</t>
  </si>
  <si>
    <t>Вогнегасник ВВК-2</t>
  </si>
  <si>
    <t>Монітор 19" LG 19M35A-B Black</t>
  </si>
  <si>
    <t>1137002СФ</t>
  </si>
  <si>
    <t>Комплект Genius KM-200 (31330199117) чорний, оптична, PS/2,                                           Клавіатура, мишка</t>
  </si>
  <si>
    <t>1137003СФ</t>
  </si>
  <si>
    <t>Стелаж</t>
  </si>
  <si>
    <t>1136003СФ</t>
  </si>
  <si>
    <t>1136004СФ</t>
  </si>
  <si>
    <t>Вогнегасник ВВК-2 (ОУ-3)</t>
  </si>
  <si>
    <t>1136006СФ</t>
  </si>
  <si>
    <t>Стілець з металевими ніжками</t>
  </si>
  <si>
    <t>1136018АПР</t>
  </si>
  <si>
    <t>Факс ”Panasonic”</t>
  </si>
  <si>
    <t>Стіл однотумбовий</t>
  </si>
  <si>
    <t>Стіл двохтумбовий</t>
  </si>
  <si>
    <t>Шафа</t>
  </si>
  <si>
    <t>Крадіжка, кримінальне провадження
№ 1201427010000129 від 17.06.2014 року не завершене</t>
  </si>
  <si>
    <t>1048007АПР</t>
  </si>
  <si>
    <t>101480001СФ</t>
  </si>
  <si>
    <t>101480002СФ</t>
  </si>
  <si>
    <t>101480003СФ</t>
  </si>
  <si>
    <t>-</t>
  </si>
  <si>
    <t>07 Списані активи</t>
  </si>
  <si>
    <r>
      <rPr>
        <b/>
        <sz val="12"/>
        <color theme="1"/>
        <rFont val="Times New Roman"/>
        <family val="1"/>
        <charset val="204"/>
      </rPr>
      <t>Ноутбук</t>
    </r>
    <r>
      <rPr>
        <sz val="12"/>
        <color theme="1"/>
        <rFont val="Times New Roman"/>
        <family val="1"/>
        <charset val="204"/>
      </rPr>
      <t>:                                                                            HP ProBook 4540s 15.6 (1366x768) HD LED, матовий; процесор Intel Core i5-3210M (2,5 ГГц); оперативна пам'ять 4 ГБ; накопичувач 320 ГБ; графічний адаптер Intel HD Graphics 3000; оптичний привід DVD+/-RW; мережевий адаптер та безпровідний адаптер або Lenovo L430/L530 HD LED, матовий; процесор Intel Core i5-3210M(2,5 ГГц); оперативна пам'ять 4 ГБ; накопичувач        320 ГБ; графічний адаптер Intel HD Graphics 3000; оптичний привід DVD+/-RW; мережевий адаптер та безпровідний адаптер</t>
    </r>
  </si>
  <si>
    <t xml:space="preserve">                                 до Передавального акта</t>
  </si>
  <si>
    <t xml:space="preserve">                                 Додаток 4</t>
  </si>
  <si>
    <t>Посвідчення батьків з багатодітної сім'ї                        БС 320769-320855</t>
  </si>
  <si>
    <t>Посвідчення батьків з багатодітної сім'ї                         БС 508600-508629</t>
  </si>
  <si>
    <t>Посвідчення батьків з багатодітної сім'ї                    БС 398891-398930</t>
  </si>
  <si>
    <t>Посвідчення дитини з багатодітної сім'ї                    ДБ 538875-538926</t>
  </si>
  <si>
    <t>Посвідчення дитини з багатодітної сім'ї                    ДБ 716001-716050</t>
  </si>
  <si>
    <t>Посвідчення дитини з багатодітної сім'ї                            ДБ 688201-688250</t>
  </si>
  <si>
    <t>Програмно-апаратний комплекс системи "Відеоспостереження" (ПАК)</t>
  </si>
  <si>
    <t>б/р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</si>
</sst>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0" xfId="0" applyFont="1"/>
    <xf numFmtId="0" fontId="3" fillId="0" borderId="8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3" fillId="0" borderId="13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7"/>
  <sheetViews>
    <sheetView tabSelected="1" topLeftCell="A153" zoomScaleNormal="100" workbookViewId="0">
      <selection activeCell="D101" sqref="D101"/>
    </sheetView>
  </sheetViews>
  <sheetFormatPr defaultColWidth="9.125" defaultRowHeight="15.65" x14ac:dyDescent="0.25"/>
  <cols>
    <col min="1" max="1" width="4.25" style="1" customWidth="1"/>
    <col min="2" max="2" width="16.625" style="1" customWidth="1"/>
    <col min="3" max="3" width="36.625" style="1" customWidth="1"/>
    <col min="4" max="4" width="15.25" style="1" customWidth="1"/>
    <col min="5" max="5" width="21.75" style="1" customWidth="1"/>
    <col min="6" max="6" width="7.625" style="1" customWidth="1"/>
    <col min="7" max="7" width="7.125" style="1" customWidth="1"/>
    <col min="8" max="8" width="13.25" style="1" customWidth="1"/>
    <col min="9" max="9" width="13.375" style="1" customWidth="1"/>
    <col min="10" max="10" width="12.375" style="1" customWidth="1"/>
    <col min="11" max="11" width="14.375" style="1" customWidth="1"/>
    <col min="12" max="16384" width="9.125" style="1"/>
  </cols>
  <sheetData>
    <row r="1" spans="1:12" x14ac:dyDescent="0.25">
      <c r="J1" s="1" t="s">
        <v>82</v>
      </c>
    </row>
    <row r="2" spans="1:12" x14ac:dyDescent="0.25">
      <c r="J2" s="1" t="s">
        <v>60</v>
      </c>
    </row>
    <row r="4" spans="1:12" x14ac:dyDescent="0.25">
      <c r="A4" s="95" t="s">
        <v>34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2"/>
    </row>
    <row r="5" spans="1:12" ht="12.1" customHeight="1" x14ac:dyDescent="0.25">
      <c r="A5" s="96" t="s">
        <v>0</v>
      </c>
      <c r="B5" s="96" t="s">
        <v>1</v>
      </c>
      <c r="C5" s="100" t="s">
        <v>9</v>
      </c>
      <c r="D5" s="96" t="s">
        <v>89</v>
      </c>
      <c r="E5" s="97" t="s">
        <v>84</v>
      </c>
      <c r="F5" s="96" t="s">
        <v>90</v>
      </c>
      <c r="G5" s="96" t="s">
        <v>2</v>
      </c>
      <c r="H5" s="96"/>
      <c r="I5" s="96"/>
      <c r="J5" s="96"/>
      <c r="K5" s="96"/>
      <c r="L5" s="2"/>
    </row>
    <row r="6" spans="1:12" ht="16.5" customHeight="1" x14ac:dyDescent="0.25">
      <c r="A6" s="96"/>
      <c r="B6" s="96"/>
      <c r="C6" s="101"/>
      <c r="D6" s="96"/>
      <c r="E6" s="98"/>
      <c r="F6" s="96"/>
      <c r="G6" s="96"/>
      <c r="H6" s="96"/>
      <c r="I6" s="96"/>
      <c r="J6" s="96"/>
      <c r="K6" s="96"/>
      <c r="L6" s="2"/>
    </row>
    <row r="7" spans="1:12" ht="60.8" customHeight="1" x14ac:dyDescent="0.25">
      <c r="A7" s="96"/>
      <c r="B7" s="96"/>
      <c r="C7" s="102"/>
      <c r="D7" s="96"/>
      <c r="E7" s="99"/>
      <c r="F7" s="96"/>
      <c r="G7" s="21" t="s">
        <v>83</v>
      </c>
      <c r="H7" s="35" t="s">
        <v>110</v>
      </c>
      <c r="I7" s="35" t="s">
        <v>111</v>
      </c>
      <c r="J7" s="21" t="s">
        <v>85</v>
      </c>
      <c r="K7" s="35" t="s">
        <v>112</v>
      </c>
      <c r="L7" s="2"/>
    </row>
    <row r="8" spans="1:12" s="27" customFormat="1" ht="13.6" x14ac:dyDescent="0.25">
      <c r="A8" s="25">
        <v>1</v>
      </c>
      <c r="B8" s="25">
        <v>2</v>
      </c>
      <c r="C8" s="25">
        <v>3</v>
      </c>
      <c r="D8" s="25">
        <v>4</v>
      </c>
      <c r="E8" s="38">
        <v>5</v>
      </c>
      <c r="F8" s="33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6"/>
    </row>
    <row r="9" spans="1:12" ht="15.8" customHeight="1" x14ac:dyDescent="0.25">
      <c r="A9" s="82">
        <v>1</v>
      </c>
      <c r="B9" s="82" t="s">
        <v>10</v>
      </c>
      <c r="C9" s="82" t="s">
        <v>172</v>
      </c>
      <c r="D9" s="82" t="s">
        <v>172</v>
      </c>
      <c r="E9" s="82" t="s">
        <v>172</v>
      </c>
      <c r="F9" s="82" t="s">
        <v>172</v>
      </c>
      <c r="G9" s="82" t="s">
        <v>172</v>
      </c>
      <c r="H9" s="82" t="s">
        <v>172</v>
      </c>
      <c r="I9" s="82" t="s">
        <v>172</v>
      </c>
      <c r="J9" s="82" t="s">
        <v>172</v>
      </c>
      <c r="K9" s="82" t="s">
        <v>172</v>
      </c>
      <c r="L9" s="2"/>
    </row>
    <row r="10" spans="1:12" x14ac:dyDescent="0.25">
      <c r="A10" s="85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2"/>
    </row>
    <row r="11" spans="1:12" x14ac:dyDescent="0.25">
      <c r="A11" s="85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2"/>
    </row>
    <row r="12" spans="1:12" ht="31.25" x14ac:dyDescent="0.25">
      <c r="A12" s="86"/>
      <c r="B12" s="8" t="s">
        <v>4</v>
      </c>
      <c r="C12" s="5" t="s">
        <v>19</v>
      </c>
      <c r="D12" s="5" t="s">
        <v>19</v>
      </c>
      <c r="E12" s="34" t="s">
        <v>19</v>
      </c>
      <c r="F12" s="5" t="s">
        <v>19</v>
      </c>
      <c r="G12" s="5">
        <f>SUM(G9:G11)</f>
        <v>0</v>
      </c>
      <c r="H12" s="61">
        <f>SUM(H9:H11)</f>
        <v>0</v>
      </c>
      <c r="I12" s="61">
        <f>SUM(I9:I11)</f>
        <v>0</v>
      </c>
      <c r="J12" s="61">
        <f>SUM(J9:J11)</f>
        <v>0</v>
      </c>
      <c r="K12" s="5" t="s">
        <v>19</v>
      </c>
      <c r="L12" s="9"/>
    </row>
    <row r="13" spans="1:12" ht="20.25" customHeight="1" x14ac:dyDescent="0.25">
      <c r="A13" s="82">
        <v>2</v>
      </c>
      <c r="B13" s="82" t="s">
        <v>13</v>
      </c>
      <c r="C13" s="82" t="s">
        <v>172</v>
      </c>
      <c r="D13" s="82" t="s">
        <v>172</v>
      </c>
      <c r="E13" s="82" t="s">
        <v>172</v>
      </c>
      <c r="F13" s="82" t="s">
        <v>172</v>
      </c>
      <c r="G13" s="82" t="s">
        <v>172</v>
      </c>
      <c r="H13" s="82" t="s">
        <v>172</v>
      </c>
      <c r="I13" s="82" t="s">
        <v>172</v>
      </c>
      <c r="J13" s="82" t="s">
        <v>172</v>
      </c>
      <c r="K13" s="82" t="s">
        <v>172</v>
      </c>
      <c r="L13" s="7"/>
    </row>
    <row r="14" spans="1:1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2"/>
    </row>
    <row r="15" spans="1:12" x14ac:dyDescent="0.25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2"/>
    </row>
    <row r="16" spans="1:12" ht="31.25" x14ac:dyDescent="0.25">
      <c r="A16" s="84"/>
      <c r="B16" s="8" t="s">
        <v>4</v>
      </c>
      <c r="C16" s="5" t="s">
        <v>19</v>
      </c>
      <c r="D16" s="5" t="s">
        <v>19</v>
      </c>
      <c r="E16" s="34" t="s">
        <v>19</v>
      </c>
      <c r="F16" s="5" t="s">
        <v>19</v>
      </c>
      <c r="G16" s="5">
        <f>SUM(G13:G15)</f>
        <v>0</v>
      </c>
      <c r="H16" s="61">
        <f t="shared" ref="H16:J16" si="0">SUM(H13:H15)</f>
        <v>0</v>
      </c>
      <c r="I16" s="61">
        <f t="shared" si="0"/>
        <v>0</v>
      </c>
      <c r="J16" s="61">
        <f t="shared" si="0"/>
        <v>0</v>
      </c>
      <c r="K16" s="5" t="s">
        <v>19</v>
      </c>
      <c r="L16" s="2"/>
    </row>
    <row r="17" spans="1:12" ht="15.8" customHeight="1" x14ac:dyDescent="0.25">
      <c r="A17" s="82">
        <v>3</v>
      </c>
      <c r="B17" s="82" t="s">
        <v>11</v>
      </c>
      <c r="C17" s="82" t="s">
        <v>172</v>
      </c>
      <c r="D17" s="82" t="s">
        <v>172</v>
      </c>
      <c r="E17" s="82" t="s">
        <v>172</v>
      </c>
      <c r="F17" s="82" t="s">
        <v>172</v>
      </c>
      <c r="G17" s="82" t="s">
        <v>172</v>
      </c>
      <c r="H17" s="82" t="s">
        <v>172</v>
      </c>
      <c r="I17" s="82" t="s">
        <v>172</v>
      </c>
      <c r="J17" s="82" t="s">
        <v>172</v>
      </c>
      <c r="K17" s="82" t="s">
        <v>172</v>
      </c>
      <c r="L17" s="2"/>
    </row>
    <row r="18" spans="1:12" x14ac:dyDescent="0.25">
      <c r="A18" s="85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2"/>
    </row>
    <row r="19" spans="1:12" x14ac:dyDescent="0.25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2"/>
    </row>
    <row r="20" spans="1:12" ht="31.25" x14ac:dyDescent="0.25">
      <c r="A20" s="86"/>
      <c r="B20" s="8" t="s">
        <v>4</v>
      </c>
      <c r="C20" s="5" t="s">
        <v>19</v>
      </c>
      <c r="D20" s="5" t="s">
        <v>19</v>
      </c>
      <c r="E20" s="34" t="s">
        <v>19</v>
      </c>
      <c r="F20" s="5" t="s">
        <v>19</v>
      </c>
      <c r="G20" s="5">
        <f>SUM(G17:G19)</f>
        <v>0</v>
      </c>
      <c r="H20" s="61">
        <f t="shared" ref="H20:J20" si="1">SUM(H17:H19)</f>
        <v>0</v>
      </c>
      <c r="I20" s="61">
        <f t="shared" si="1"/>
        <v>0</v>
      </c>
      <c r="J20" s="61">
        <f t="shared" si="1"/>
        <v>0</v>
      </c>
      <c r="K20" s="5" t="s">
        <v>19</v>
      </c>
      <c r="L20" s="9"/>
    </row>
    <row r="21" spans="1:12" ht="20.25" customHeight="1" x14ac:dyDescent="0.25">
      <c r="A21" s="82">
        <v>4</v>
      </c>
      <c r="B21" s="82" t="s">
        <v>12</v>
      </c>
      <c r="C21" s="82" t="s">
        <v>172</v>
      </c>
      <c r="D21" s="82" t="s">
        <v>172</v>
      </c>
      <c r="E21" s="82" t="s">
        <v>172</v>
      </c>
      <c r="F21" s="82" t="s">
        <v>172</v>
      </c>
      <c r="G21" s="82" t="s">
        <v>172</v>
      </c>
      <c r="H21" s="82" t="s">
        <v>172</v>
      </c>
      <c r="I21" s="82" t="s">
        <v>172</v>
      </c>
      <c r="J21" s="82" t="s">
        <v>172</v>
      </c>
      <c r="K21" s="82" t="s">
        <v>172</v>
      </c>
      <c r="L21" s="7"/>
    </row>
    <row r="22" spans="1:12" x14ac:dyDescent="0.2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2"/>
    </row>
    <row r="23" spans="1:12" x14ac:dyDescent="0.25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2"/>
    </row>
    <row r="24" spans="1:12" ht="31.25" x14ac:dyDescent="0.25">
      <c r="A24" s="84"/>
      <c r="B24" s="8" t="s">
        <v>4</v>
      </c>
      <c r="C24" s="5" t="s">
        <v>19</v>
      </c>
      <c r="D24" s="5" t="s">
        <v>19</v>
      </c>
      <c r="E24" s="34" t="s">
        <v>19</v>
      </c>
      <c r="F24" s="5" t="s">
        <v>19</v>
      </c>
      <c r="G24" s="5">
        <f>SUM(G21:G23)</f>
        <v>0</v>
      </c>
      <c r="H24" s="61">
        <f t="shared" ref="H24:J24" si="2">SUM(H21:H23)</f>
        <v>0</v>
      </c>
      <c r="I24" s="61">
        <f t="shared" si="2"/>
        <v>0</v>
      </c>
      <c r="J24" s="61">
        <f t="shared" si="2"/>
        <v>0</v>
      </c>
      <c r="K24" s="5" t="s">
        <v>19</v>
      </c>
      <c r="L24" s="2"/>
    </row>
    <row r="25" spans="1:12" x14ac:dyDescent="0.25">
      <c r="A25" s="92">
        <v>5</v>
      </c>
      <c r="B25" s="92" t="s">
        <v>14</v>
      </c>
      <c r="C25" s="52" t="s">
        <v>120</v>
      </c>
      <c r="D25" s="53">
        <v>2001</v>
      </c>
      <c r="E25" s="53">
        <v>10480008</v>
      </c>
      <c r="F25" s="54" t="s">
        <v>101</v>
      </c>
      <c r="G25" s="55">
        <v>1</v>
      </c>
      <c r="H25" s="56">
        <v>646</v>
      </c>
      <c r="I25" s="56">
        <v>646</v>
      </c>
      <c r="J25" s="56">
        <f>H25-I25</f>
        <v>0</v>
      </c>
      <c r="K25" s="57">
        <v>10</v>
      </c>
      <c r="L25" s="2"/>
    </row>
    <row r="26" spans="1:12" x14ac:dyDescent="0.25">
      <c r="A26" s="93"/>
      <c r="B26" s="93"/>
      <c r="C26" s="52" t="s">
        <v>121</v>
      </c>
      <c r="D26" s="53">
        <v>2006</v>
      </c>
      <c r="E26" s="53">
        <v>10480027</v>
      </c>
      <c r="F26" s="54" t="s">
        <v>101</v>
      </c>
      <c r="G26" s="55">
        <v>1</v>
      </c>
      <c r="H26" s="56">
        <v>2392</v>
      </c>
      <c r="I26" s="56">
        <v>2392</v>
      </c>
      <c r="J26" s="56">
        <f t="shared" ref="J26:J54" si="3">H26-I26</f>
        <v>0</v>
      </c>
      <c r="K26" s="57">
        <v>10</v>
      </c>
      <c r="L26" s="2"/>
    </row>
    <row r="27" spans="1:12" x14ac:dyDescent="0.25">
      <c r="A27" s="93"/>
      <c r="B27" s="93"/>
      <c r="C27" s="52" t="s">
        <v>122</v>
      </c>
      <c r="D27" s="53">
        <v>2006</v>
      </c>
      <c r="E27" s="53">
        <v>10480030</v>
      </c>
      <c r="F27" s="54" t="s">
        <v>101</v>
      </c>
      <c r="G27" s="55">
        <v>1</v>
      </c>
      <c r="H27" s="56">
        <v>805</v>
      </c>
      <c r="I27" s="56">
        <v>805</v>
      </c>
      <c r="J27" s="56">
        <f t="shared" si="3"/>
        <v>0</v>
      </c>
      <c r="K27" s="57">
        <v>10</v>
      </c>
      <c r="L27" s="2"/>
    </row>
    <row r="28" spans="1:12" x14ac:dyDescent="0.25">
      <c r="A28" s="93"/>
      <c r="B28" s="93"/>
      <c r="C28" s="52" t="s">
        <v>123</v>
      </c>
      <c r="D28" s="53">
        <v>2008</v>
      </c>
      <c r="E28" s="53">
        <v>10480041</v>
      </c>
      <c r="F28" s="54" t="s">
        <v>101</v>
      </c>
      <c r="G28" s="55">
        <v>1</v>
      </c>
      <c r="H28" s="56">
        <v>3183</v>
      </c>
      <c r="I28" s="56">
        <v>3183</v>
      </c>
      <c r="J28" s="56">
        <f t="shared" si="3"/>
        <v>0</v>
      </c>
      <c r="K28" s="57">
        <v>10</v>
      </c>
      <c r="L28" s="2"/>
    </row>
    <row r="29" spans="1:12" x14ac:dyDescent="0.25">
      <c r="A29" s="93"/>
      <c r="B29" s="93"/>
      <c r="C29" s="52" t="s">
        <v>123</v>
      </c>
      <c r="D29" s="53">
        <v>2008</v>
      </c>
      <c r="E29" s="53">
        <v>10480042</v>
      </c>
      <c r="F29" s="54" t="s">
        <v>101</v>
      </c>
      <c r="G29" s="55">
        <v>1</v>
      </c>
      <c r="H29" s="56">
        <v>3181</v>
      </c>
      <c r="I29" s="56">
        <v>3181</v>
      </c>
      <c r="J29" s="56">
        <f t="shared" si="3"/>
        <v>0</v>
      </c>
      <c r="K29" s="57">
        <v>10</v>
      </c>
      <c r="L29" s="2"/>
    </row>
    <row r="30" spans="1:12" x14ac:dyDescent="0.25">
      <c r="A30" s="93"/>
      <c r="B30" s="93"/>
      <c r="C30" s="52" t="s">
        <v>123</v>
      </c>
      <c r="D30" s="53">
        <v>2008</v>
      </c>
      <c r="E30" s="53">
        <v>10480043</v>
      </c>
      <c r="F30" s="54" t="s">
        <v>101</v>
      </c>
      <c r="G30" s="55">
        <v>1</v>
      </c>
      <c r="H30" s="56">
        <v>3181</v>
      </c>
      <c r="I30" s="56">
        <v>3181</v>
      </c>
      <c r="J30" s="56">
        <f t="shared" si="3"/>
        <v>0</v>
      </c>
      <c r="K30" s="57">
        <v>10</v>
      </c>
      <c r="L30" s="2"/>
    </row>
    <row r="31" spans="1:12" x14ac:dyDescent="0.25">
      <c r="A31" s="93"/>
      <c r="B31" s="93"/>
      <c r="C31" s="52" t="s">
        <v>124</v>
      </c>
      <c r="D31" s="53">
        <v>2008</v>
      </c>
      <c r="E31" s="53">
        <v>10480044</v>
      </c>
      <c r="F31" s="54" t="s">
        <v>101</v>
      </c>
      <c r="G31" s="55">
        <v>1</v>
      </c>
      <c r="H31" s="56">
        <v>1685</v>
      </c>
      <c r="I31" s="56">
        <v>1685</v>
      </c>
      <c r="J31" s="56">
        <f t="shared" si="3"/>
        <v>0</v>
      </c>
      <c r="K31" s="57">
        <v>10</v>
      </c>
      <c r="L31" s="2"/>
    </row>
    <row r="32" spans="1:12" x14ac:dyDescent="0.25">
      <c r="A32" s="93"/>
      <c r="B32" s="93"/>
      <c r="C32" s="52" t="s">
        <v>124</v>
      </c>
      <c r="D32" s="53">
        <v>2008</v>
      </c>
      <c r="E32" s="53">
        <v>10480045</v>
      </c>
      <c r="F32" s="54" t="s">
        <v>101</v>
      </c>
      <c r="G32" s="55">
        <v>1</v>
      </c>
      <c r="H32" s="56">
        <v>1685</v>
      </c>
      <c r="I32" s="56">
        <v>1685</v>
      </c>
      <c r="J32" s="56">
        <f t="shared" si="3"/>
        <v>0</v>
      </c>
      <c r="K32" s="57">
        <v>10</v>
      </c>
      <c r="L32" s="2"/>
    </row>
    <row r="33" spans="1:12" x14ac:dyDescent="0.25">
      <c r="A33" s="93"/>
      <c r="B33" s="93"/>
      <c r="C33" s="52" t="s">
        <v>125</v>
      </c>
      <c r="D33" s="53">
        <v>2008</v>
      </c>
      <c r="E33" s="53">
        <v>10480048</v>
      </c>
      <c r="F33" s="54" t="s">
        <v>101</v>
      </c>
      <c r="G33" s="55">
        <v>1</v>
      </c>
      <c r="H33" s="56">
        <v>1797</v>
      </c>
      <c r="I33" s="56">
        <v>1797</v>
      </c>
      <c r="J33" s="56">
        <f t="shared" si="3"/>
        <v>0</v>
      </c>
      <c r="K33" s="57">
        <v>10</v>
      </c>
      <c r="L33" s="2"/>
    </row>
    <row r="34" spans="1:12" x14ac:dyDescent="0.25">
      <c r="A34" s="93"/>
      <c r="B34" s="93"/>
      <c r="C34" s="52" t="s">
        <v>126</v>
      </c>
      <c r="D34" s="53">
        <v>2008</v>
      </c>
      <c r="E34" s="53">
        <v>10480051</v>
      </c>
      <c r="F34" s="54" t="s">
        <v>101</v>
      </c>
      <c r="G34" s="55">
        <v>1</v>
      </c>
      <c r="H34" s="56">
        <v>516</v>
      </c>
      <c r="I34" s="56">
        <v>516</v>
      </c>
      <c r="J34" s="56">
        <f t="shared" si="3"/>
        <v>0</v>
      </c>
      <c r="K34" s="57">
        <v>10</v>
      </c>
      <c r="L34" s="2"/>
    </row>
    <row r="35" spans="1:12" x14ac:dyDescent="0.25">
      <c r="A35" s="93"/>
      <c r="B35" s="93"/>
      <c r="C35" s="52" t="s">
        <v>127</v>
      </c>
      <c r="D35" s="53">
        <v>1994</v>
      </c>
      <c r="E35" s="53">
        <v>10490006</v>
      </c>
      <c r="F35" s="54" t="s">
        <v>101</v>
      </c>
      <c r="G35" s="55">
        <v>1</v>
      </c>
      <c r="H35" s="56">
        <v>761</v>
      </c>
      <c r="I35" s="56">
        <v>761</v>
      </c>
      <c r="J35" s="56">
        <f t="shared" si="3"/>
        <v>0</v>
      </c>
      <c r="K35" s="57">
        <v>10</v>
      </c>
      <c r="L35" s="2"/>
    </row>
    <row r="36" spans="1:12" x14ac:dyDescent="0.25">
      <c r="A36" s="93"/>
      <c r="B36" s="93"/>
      <c r="C36" s="52" t="s">
        <v>163</v>
      </c>
      <c r="D36" s="53">
        <v>1994</v>
      </c>
      <c r="E36" s="53">
        <v>1049007</v>
      </c>
      <c r="F36" s="54" t="s">
        <v>101</v>
      </c>
      <c r="G36" s="55">
        <v>1</v>
      </c>
      <c r="H36" s="56">
        <v>3252</v>
      </c>
      <c r="I36" s="56">
        <v>3252</v>
      </c>
      <c r="J36" s="56">
        <f t="shared" si="3"/>
        <v>0</v>
      </c>
      <c r="K36" s="57">
        <v>10</v>
      </c>
      <c r="L36" s="2"/>
    </row>
    <row r="37" spans="1:12" x14ac:dyDescent="0.25">
      <c r="A37" s="93"/>
      <c r="B37" s="93"/>
      <c r="C37" s="52" t="s">
        <v>128</v>
      </c>
      <c r="D37" s="53">
        <v>2004</v>
      </c>
      <c r="E37" s="53">
        <v>10490010</v>
      </c>
      <c r="F37" s="54" t="s">
        <v>101</v>
      </c>
      <c r="G37" s="55">
        <v>1</v>
      </c>
      <c r="H37" s="56">
        <v>874</v>
      </c>
      <c r="I37" s="56">
        <v>874</v>
      </c>
      <c r="J37" s="56">
        <f t="shared" si="3"/>
        <v>0</v>
      </c>
      <c r="K37" s="57">
        <v>10</v>
      </c>
      <c r="L37" s="2"/>
    </row>
    <row r="38" spans="1:12" ht="46.9" x14ac:dyDescent="0.25">
      <c r="A38" s="93"/>
      <c r="B38" s="93"/>
      <c r="C38" s="52" t="s">
        <v>183</v>
      </c>
      <c r="D38" s="53">
        <v>2015</v>
      </c>
      <c r="E38" s="53">
        <v>10480054</v>
      </c>
      <c r="F38" s="81" t="s">
        <v>101</v>
      </c>
      <c r="G38" s="55">
        <v>1</v>
      </c>
      <c r="H38" s="56">
        <v>907</v>
      </c>
      <c r="I38" s="56">
        <v>2</v>
      </c>
      <c r="J38" s="56">
        <f t="shared" si="3"/>
        <v>905</v>
      </c>
      <c r="K38" s="55">
        <v>10</v>
      </c>
      <c r="L38" s="2"/>
    </row>
    <row r="39" spans="1:12" ht="46.9" x14ac:dyDescent="0.25">
      <c r="A39" s="93"/>
      <c r="B39" s="93"/>
      <c r="C39" s="52" t="s">
        <v>183</v>
      </c>
      <c r="D39" s="53">
        <v>2015</v>
      </c>
      <c r="E39" s="53">
        <v>10480055</v>
      </c>
      <c r="F39" s="81" t="s">
        <v>101</v>
      </c>
      <c r="G39" s="55">
        <v>1</v>
      </c>
      <c r="H39" s="56">
        <v>6086</v>
      </c>
      <c r="I39" s="56">
        <v>3509.51</v>
      </c>
      <c r="J39" s="56">
        <f t="shared" si="3"/>
        <v>2576.4899999999998</v>
      </c>
      <c r="K39" s="55">
        <v>10</v>
      </c>
      <c r="L39" s="2"/>
    </row>
    <row r="40" spans="1:12" ht="46.9" x14ac:dyDescent="0.25">
      <c r="A40" s="93"/>
      <c r="B40" s="93"/>
      <c r="C40" s="52" t="s">
        <v>183</v>
      </c>
      <c r="D40" s="53">
        <v>2015</v>
      </c>
      <c r="E40" s="53">
        <v>10480057</v>
      </c>
      <c r="F40" s="81" t="s">
        <v>101</v>
      </c>
      <c r="G40" s="55">
        <v>1</v>
      </c>
      <c r="H40" s="56">
        <v>6086</v>
      </c>
      <c r="I40" s="56">
        <v>3509.51</v>
      </c>
      <c r="J40" s="56">
        <f t="shared" si="3"/>
        <v>2576.4899999999998</v>
      </c>
      <c r="K40" s="55">
        <v>10</v>
      </c>
      <c r="L40" s="2"/>
    </row>
    <row r="41" spans="1:12" ht="46.9" x14ac:dyDescent="0.25">
      <c r="A41" s="93"/>
      <c r="B41" s="93"/>
      <c r="C41" s="52" t="s">
        <v>183</v>
      </c>
      <c r="D41" s="53">
        <v>2015</v>
      </c>
      <c r="E41" s="53">
        <v>10480058</v>
      </c>
      <c r="F41" s="81" t="s">
        <v>101</v>
      </c>
      <c r="G41" s="55">
        <v>1</v>
      </c>
      <c r="H41" s="56">
        <v>6086</v>
      </c>
      <c r="I41" s="56">
        <v>3509.51</v>
      </c>
      <c r="J41" s="56">
        <f t="shared" si="3"/>
        <v>2576.4899999999998</v>
      </c>
      <c r="K41" s="55">
        <v>10</v>
      </c>
      <c r="L41" s="2"/>
    </row>
    <row r="42" spans="1:12" ht="46.9" x14ac:dyDescent="0.25">
      <c r="A42" s="93"/>
      <c r="B42" s="93"/>
      <c r="C42" s="52" t="s">
        <v>183</v>
      </c>
      <c r="D42" s="53">
        <v>2015</v>
      </c>
      <c r="E42" s="53">
        <v>10480059</v>
      </c>
      <c r="F42" s="81" t="s">
        <v>101</v>
      </c>
      <c r="G42" s="55">
        <v>1</v>
      </c>
      <c r="H42" s="56">
        <v>6086</v>
      </c>
      <c r="I42" s="56">
        <v>3509.51</v>
      </c>
      <c r="J42" s="56">
        <f t="shared" si="3"/>
        <v>2576.4899999999998</v>
      </c>
      <c r="K42" s="55">
        <v>10</v>
      </c>
      <c r="L42" s="2"/>
    </row>
    <row r="43" spans="1:12" ht="46.9" x14ac:dyDescent="0.25">
      <c r="A43" s="93"/>
      <c r="B43" s="93"/>
      <c r="C43" s="52" t="s">
        <v>183</v>
      </c>
      <c r="D43" s="53">
        <v>2015</v>
      </c>
      <c r="E43" s="53">
        <v>10480060</v>
      </c>
      <c r="F43" s="81" t="s">
        <v>101</v>
      </c>
      <c r="G43" s="55">
        <v>1</v>
      </c>
      <c r="H43" s="56">
        <v>6086</v>
      </c>
      <c r="I43" s="56">
        <v>3509.51</v>
      </c>
      <c r="J43" s="56">
        <f t="shared" si="3"/>
        <v>2576.4899999999998</v>
      </c>
      <c r="K43" s="55">
        <v>10</v>
      </c>
      <c r="L43" s="2"/>
    </row>
    <row r="44" spans="1:12" ht="46.9" x14ac:dyDescent="0.25">
      <c r="A44" s="93"/>
      <c r="B44" s="93"/>
      <c r="C44" s="52" t="s">
        <v>183</v>
      </c>
      <c r="D44" s="53">
        <v>2015</v>
      </c>
      <c r="E44" s="53">
        <v>10480062</v>
      </c>
      <c r="F44" s="81" t="s">
        <v>101</v>
      </c>
      <c r="G44" s="55">
        <v>1</v>
      </c>
      <c r="H44" s="56">
        <v>6086</v>
      </c>
      <c r="I44" s="56">
        <v>3509.51</v>
      </c>
      <c r="J44" s="56">
        <f t="shared" si="3"/>
        <v>2576.4899999999998</v>
      </c>
      <c r="K44" s="55">
        <v>10</v>
      </c>
      <c r="L44" s="2"/>
    </row>
    <row r="45" spans="1:12" ht="46.9" x14ac:dyDescent="0.25">
      <c r="A45" s="93"/>
      <c r="B45" s="93"/>
      <c r="C45" s="52" t="s">
        <v>183</v>
      </c>
      <c r="D45" s="53">
        <v>2015</v>
      </c>
      <c r="E45" s="53">
        <v>10480063</v>
      </c>
      <c r="F45" s="81" t="s">
        <v>101</v>
      </c>
      <c r="G45" s="55">
        <v>1</v>
      </c>
      <c r="H45" s="56">
        <v>6086</v>
      </c>
      <c r="I45" s="56">
        <v>3509.51</v>
      </c>
      <c r="J45" s="56">
        <f t="shared" si="3"/>
        <v>2576.4899999999998</v>
      </c>
      <c r="K45" s="55">
        <v>10</v>
      </c>
      <c r="L45" s="2"/>
    </row>
    <row r="46" spans="1:12" ht="46.9" x14ac:dyDescent="0.25">
      <c r="A46" s="93"/>
      <c r="B46" s="93"/>
      <c r="C46" s="52" t="s">
        <v>183</v>
      </c>
      <c r="D46" s="53">
        <v>2015</v>
      </c>
      <c r="E46" s="53">
        <v>10480064</v>
      </c>
      <c r="F46" s="81" t="s">
        <v>101</v>
      </c>
      <c r="G46" s="55">
        <v>1</v>
      </c>
      <c r="H46" s="56">
        <v>6086</v>
      </c>
      <c r="I46" s="56">
        <v>3509.51</v>
      </c>
      <c r="J46" s="56">
        <f t="shared" si="3"/>
        <v>2576.4899999999998</v>
      </c>
      <c r="K46" s="55">
        <v>10</v>
      </c>
      <c r="L46" s="2"/>
    </row>
    <row r="47" spans="1:12" ht="46.9" x14ac:dyDescent="0.25">
      <c r="A47" s="93"/>
      <c r="B47" s="93"/>
      <c r="C47" s="52" t="s">
        <v>183</v>
      </c>
      <c r="D47" s="53">
        <v>2015</v>
      </c>
      <c r="E47" s="53">
        <v>10480065</v>
      </c>
      <c r="F47" s="81" t="s">
        <v>101</v>
      </c>
      <c r="G47" s="55">
        <v>1</v>
      </c>
      <c r="H47" s="56">
        <v>6086</v>
      </c>
      <c r="I47" s="56">
        <v>3509.51</v>
      </c>
      <c r="J47" s="56">
        <f t="shared" si="3"/>
        <v>2576.4899999999998</v>
      </c>
      <c r="K47" s="55">
        <v>10</v>
      </c>
      <c r="L47" s="2"/>
    </row>
    <row r="48" spans="1:12" ht="46.9" x14ac:dyDescent="0.25">
      <c r="A48" s="93"/>
      <c r="B48" s="93"/>
      <c r="C48" s="52" t="s">
        <v>183</v>
      </c>
      <c r="D48" s="53">
        <v>2015</v>
      </c>
      <c r="E48" s="53">
        <v>10480066</v>
      </c>
      <c r="F48" s="81" t="s">
        <v>101</v>
      </c>
      <c r="G48" s="55">
        <v>1</v>
      </c>
      <c r="H48" s="56">
        <v>6086</v>
      </c>
      <c r="I48" s="56">
        <v>3509.51</v>
      </c>
      <c r="J48" s="56">
        <f t="shared" si="3"/>
        <v>2576.4899999999998</v>
      </c>
      <c r="K48" s="55">
        <v>10</v>
      </c>
      <c r="L48" s="2"/>
    </row>
    <row r="49" spans="1:12" ht="46.9" x14ac:dyDescent="0.25">
      <c r="A49" s="93"/>
      <c r="B49" s="93"/>
      <c r="C49" s="52" t="s">
        <v>183</v>
      </c>
      <c r="D49" s="53">
        <v>2015</v>
      </c>
      <c r="E49" s="53">
        <v>10480067</v>
      </c>
      <c r="F49" s="81" t="s">
        <v>101</v>
      </c>
      <c r="G49" s="55">
        <v>1</v>
      </c>
      <c r="H49" s="56">
        <v>6086</v>
      </c>
      <c r="I49" s="56">
        <v>3509.51</v>
      </c>
      <c r="J49" s="56">
        <f t="shared" si="3"/>
        <v>2576.4899999999998</v>
      </c>
      <c r="K49" s="55">
        <v>10</v>
      </c>
      <c r="L49" s="2"/>
    </row>
    <row r="50" spans="1:12" ht="46.9" x14ac:dyDescent="0.25">
      <c r="A50" s="93"/>
      <c r="B50" s="93"/>
      <c r="C50" s="52" t="s">
        <v>183</v>
      </c>
      <c r="D50" s="53">
        <v>2015</v>
      </c>
      <c r="E50" s="53">
        <v>10480068</v>
      </c>
      <c r="F50" s="81" t="s">
        <v>101</v>
      </c>
      <c r="G50" s="55">
        <v>1</v>
      </c>
      <c r="H50" s="56">
        <v>6086</v>
      </c>
      <c r="I50" s="56">
        <v>3509.51</v>
      </c>
      <c r="J50" s="56">
        <f t="shared" si="3"/>
        <v>2576.4899999999998</v>
      </c>
      <c r="K50" s="55">
        <v>10</v>
      </c>
      <c r="L50" s="2"/>
    </row>
    <row r="51" spans="1:12" ht="31.25" x14ac:dyDescent="0.25">
      <c r="A51" s="93"/>
      <c r="B51" s="93"/>
      <c r="C51" s="52" t="s">
        <v>129</v>
      </c>
      <c r="D51" s="55">
        <v>2008</v>
      </c>
      <c r="E51" s="55" t="s">
        <v>168</v>
      </c>
      <c r="F51" s="54" t="s">
        <v>101</v>
      </c>
      <c r="G51" s="55">
        <v>1</v>
      </c>
      <c r="H51" s="62">
        <v>1509</v>
      </c>
      <c r="I51" s="62">
        <v>1509</v>
      </c>
      <c r="J51" s="56">
        <f t="shared" si="3"/>
        <v>0</v>
      </c>
      <c r="K51" s="57">
        <v>10</v>
      </c>
      <c r="L51" s="2"/>
    </row>
    <row r="52" spans="1:12" ht="31.25" x14ac:dyDescent="0.25">
      <c r="A52" s="93"/>
      <c r="B52" s="93"/>
      <c r="C52" s="52" t="s">
        <v>130</v>
      </c>
      <c r="D52" s="53">
        <v>2015</v>
      </c>
      <c r="E52" s="53" t="s">
        <v>169</v>
      </c>
      <c r="F52" s="54" t="s">
        <v>101</v>
      </c>
      <c r="G52" s="55">
        <v>1</v>
      </c>
      <c r="H52" s="56">
        <v>6993</v>
      </c>
      <c r="I52" s="56">
        <v>4195.0700000000006</v>
      </c>
      <c r="J52" s="56">
        <f t="shared" si="3"/>
        <v>2797.9299999999994</v>
      </c>
      <c r="K52" s="57">
        <v>10</v>
      </c>
      <c r="L52" s="2"/>
    </row>
    <row r="53" spans="1:12" ht="31.25" x14ac:dyDescent="0.25">
      <c r="A53" s="93"/>
      <c r="B53" s="93"/>
      <c r="C53" s="52" t="s">
        <v>131</v>
      </c>
      <c r="D53" s="53">
        <v>2015</v>
      </c>
      <c r="E53" s="53" t="s">
        <v>170</v>
      </c>
      <c r="F53" s="54" t="s">
        <v>101</v>
      </c>
      <c r="G53" s="55">
        <v>1</v>
      </c>
      <c r="H53" s="56">
        <v>3452</v>
      </c>
      <c r="I53" s="56">
        <v>2071.96</v>
      </c>
      <c r="J53" s="56">
        <f t="shared" si="3"/>
        <v>1380.04</v>
      </c>
      <c r="K53" s="57">
        <v>10</v>
      </c>
      <c r="L53" s="2"/>
    </row>
    <row r="54" spans="1:12" ht="31.25" x14ac:dyDescent="0.25">
      <c r="A54" s="93"/>
      <c r="B54" s="93"/>
      <c r="C54" s="63" t="s">
        <v>132</v>
      </c>
      <c r="D54" s="53">
        <v>2019</v>
      </c>
      <c r="E54" s="53" t="s">
        <v>171</v>
      </c>
      <c r="F54" s="54" t="s">
        <v>101</v>
      </c>
      <c r="G54" s="55">
        <v>1</v>
      </c>
      <c r="H54" s="56">
        <v>6563</v>
      </c>
      <c r="I54" s="56">
        <v>1257.9099999999999</v>
      </c>
      <c r="J54" s="56">
        <f t="shared" si="3"/>
        <v>5305.09</v>
      </c>
      <c r="K54" s="57">
        <v>10</v>
      </c>
      <c r="L54" s="2"/>
    </row>
    <row r="55" spans="1:12" ht="31.25" x14ac:dyDescent="0.25">
      <c r="A55" s="94"/>
      <c r="B55" s="8" t="s">
        <v>4</v>
      </c>
      <c r="C55" s="5" t="s">
        <v>19</v>
      </c>
      <c r="D55" s="5" t="s">
        <v>19</v>
      </c>
      <c r="E55" s="34" t="s">
        <v>19</v>
      </c>
      <c r="F55" s="5" t="s">
        <v>19</v>
      </c>
      <c r="G55" s="5">
        <f>SUM(G25:G54)</f>
        <v>30</v>
      </c>
      <c r="H55" s="61">
        <f>SUM(H25:H54)</f>
        <v>116414</v>
      </c>
      <c r="I55" s="61">
        <f>SUM(I25:I54)</f>
        <v>75108.060000000041</v>
      </c>
      <c r="J55" s="61">
        <f>SUM(J25:J54)</f>
        <v>41305.939999999988</v>
      </c>
      <c r="K55" s="5" t="s">
        <v>19</v>
      </c>
      <c r="L55" s="9"/>
    </row>
    <row r="56" spans="1:12" ht="20.25" customHeight="1" x14ac:dyDescent="0.25">
      <c r="A56" s="82">
        <v>6</v>
      </c>
      <c r="B56" s="82" t="s">
        <v>15</v>
      </c>
      <c r="C56" s="82" t="s">
        <v>172</v>
      </c>
      <c r="D56" s="82" t="s">
        <v>172</v>
      </c>
      <c r="E56" s="82" t="s">
        <v>172</v>
      </c>
      <c r="F56" s="82" t="s">
        <v>172</v>
      </c>
      <c r="G56" s="82" t="s">
        <v>172</v>
      </c>
      <c r="H56" s="82" t="s">
        <v>172</v>
      </c>
      <c r="I56" s="82" t="s">
        <v>172</v>
      </c>
      <c r="J56" s="82" t="s">
        <v>172</v>
      </c>
      <c r="K56" s="82" t="s">
        <v>172</v>
      </c>
      <c r="L56" s="7"/>
    </row>
    <row r="57" spans="1:12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2"/>
    </row>
    <row r="58" spans="1:12" x14ac:dyDescent="0.25">
      <c r="A58" s="8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2"/>
    </row>
    <row r="59" spans="1:12" ht="31.25" x14ac:dyDescent="0.25">
      <c r="A59" s="84"/>
      <c r="B59" s="8" t="s">
        <v>4</v>
      </c>
      <c r="C59" s="5" t="s">
        <v>19</v>
      </c>
      <c r="D59" s="5" t="s">
        <v>19</v>
      </c>
      <c r="E59" s="34" t="s">
        <v>19</v>
      </c>
      <c r="F59" s="5" t="s">
        <v>19</v>
      </c>
      <c r="G59" s="5">
        <f>SUM(G56:G58)</f>
        <v>0</v>
      </c>
      <c r="H59" s="61">
        <f t="shared" ref="H59:J59" si="4">SUM(H56:H58)</f>
        <v>0</v>
      </c>
      <c r="I59" s="61">
        <f t="shared" si="4"/>
        <v>0</v>
      </c>
      <c r="J59" s="61">
        <f t="shared" si="4"/>
        <v>0</v>
      </c>
      <c r="K59" s="5" t="s">
        <v>19</v>
      </c>
      <c r="L59" s="2"/>
    </row>
    <row r="60" spans="1:12" x14ac:dyDescent="0.25">
      <c r="A60" s="82">
        <v>7</v>
      </c>
      <c r="B60" s="82" t="s">
        <v>16</v>
      </c>
      <c r="C60" s="52" t="s">
        <v>113</v>
      </c>
      <c r="D60" s="53">
        <v>2000</v>
      </c>
      <c r="E60" s="53">
        <v>101630015</v>
      </c>
      <c r="F60" s="54" t="s">
        <v>101</v>
      </c>
      <c r="G60" s="55">
        <v>1</v>
      </c>
      <c r="H60" s="56">
        <v>1114</v>
      </c>
      <c r="I60" s="56">
        <v>1114</v>
      </c>
      <c r="J60" s="56">
        <f>H60-I60</f>
        <v>0</v>
      </c>
      <c r="K60" s="57">
        <v>10</v>
      </c>
      <c r="L60" s="2"/>
    </row>
    <row r="61" spans="1:12" x14ac:dyDescent="0.25">
      <c r="A61" s="83"/>
      <c r="B61" s="83"/>
      <c r="C61" s="52" t="s">
        <v>114</v>
      </c>
      <c r="D61" s="53">
        <v>2000</v>
      </c>
      <c r="E61" s="53">
        <v>101630016</v>
      </c>
      <c r="F61" s="54" t="s">
        <v>101</v>
      </c>
      <c r="G61" s="55">
        <v>1</v>
      </c>
      <c r="H61" s="56">
        <v>1272</v>
      </c>
      <c r="I61" s="56">
        <v>1272</v>
      </c>
      <c r="J61" s="56">
        <f t="shared" ref="J61:J67" si="5">H61-I61</f>
        <v>0</v>
      </c>
      <c r="K61" s="57">
        <v>10</v>
      </c>
      <c r="L61" s="2"/>
    </row>
    <row r="62" spans="1:12" x14ac:dyDescent="0.25">
      <c r="A62" s="83"/>
      <c r="B62" s="83"/>
      <c r="C62" s="52" t="s">
        <v>114</v>
      </c>
      <c r="D62" s="53">
        <v>2000</v>
      </c>
      <c r="E62" s="53">
        <v>101630017</v>
      </c>
      <c r="F62" s="54" t="s">
        <v>101</v>
      </c>
      <c r="G62" s="55">
        <v>1</v>
      </c>
      <c r="H62" s="56">
        <v>1271</v>
      </c>
      <c r="I62" s="56">
        <v>1271</v>
      </c>
      <c r="J62" s="56">
        <f t="shared" si="5"/>
        <v>0</v>
      </c>
      <c r="K62" s="57">
        <v>10</v>
      </c>
      <c r="L62" s="2"/>
    </row>
    <row r="63" spans="1:12" x14ac:dyDescent="0.25">
      <c r="A63" s="83"/>
      <c r="B63" s="83"/>
      <c r="C63" s="52" t="s">
        <v>115</v>
      </c>
      <c r="D63" s="53">
        <v>2000</v>
      </c>
      <c r="E63" s="53">
        <v>101630020</v>
      </c>
      <c r="F63" s="54" t="s">
        <v>101</v>
      </c>
      <c r="G63" s="55">
        <v>1</v>
      </c>
      <c r="H63" s="56">
        <v>2030</v>
      </c>
      <c r="I63" s="56">
        <v>2030</v>
      </c>
      <c r="J63" s="56">
        <f t="shared" si="5"/>
        <v>0</v>
      </c>
      <c r="K63" s="57">
        <v>10</v>
      </c>
      <c r="L63" s="2"/>
    </row>
    <row r="64" spans="1:12" x14ac:dyDescent="0.25">
      <c r="A64" s="83"/>
      <c r="B64" s="83"/>
      <c r="C64" s="52" t="s">
        <v>116</v>
      </c>
      <c r="D64" s="53">
        <v>1999</v>
      </c>
      <c r="E64" s="53">
        <v>101630031</v>
      </c>
      <c r="F64" s="54" t="s">
        <v>101</v>
      </c>
      <c r="G64" s="55">
        <v>1</v>
      </c>
      <c r="H64" s="56">
        <v>3180</v>
      </c>
      <c r="I64" s="56">
        <v>3180</v>
      </c>
      <c r="J64" s="56">
        <f t="shared" si="5"/>
        <v>0</v>
      </c>
      <c r="K64" s="57">
        <v>10</v>
      </c>
      <c r="L64" s="2"/>
    </row>
    <row r="65" spans="1:12" x14ac:dyDescent="0.25">
      <c r="A65" s="83"/>
      <c r="B65" s="83"/>
      <c r="C65" s="58" t="s">
        <v>117</v>
      </c>
      <c r="D65" s="53">
        <v>2000</v>
      </c>
      <c r="E65" s="59">
        <v>101630034</v>
      </c>
      <c r="F65" s="54" t="s">
        <v>101</v>
      </c>
      <c r="G65" s="55">
        <v>1</v>
      </c>
      <c r="H65" s="60">
        <v>830</v>
      </c>
      <c r="I65" s="60">
        <v>830</v>
      </c>
      <c r="J65" s="56">
        <f t="shared" si="5"/>
        <v>0</v>
      </c>
      <c r="K65" s="57">
        <v>10</v>
      </c>
      <c r="L65" s="2"/>
    </row>
    <row r="66" spans="1:12" x14ac:dyDescent="0.25">
      <c r="A66" s="83"/>
      <c r="B66" s="83"/>
      <c r="C66" s="58" t="s">
        <v>118</v>
      </c>
      <c r="D66" s="53">
        <v>2000</v>
      </c>
      <c r="E66" s="59">
        <v>101630035</v>
      </c>
      <c r="F66" s="54" t="s">
        <v>101</v>
      </c>
      <c r="G66" s="55">
        <v>1</v>
      </c>
      <c r="H66" s="60">
        <v>873</v>
      </c>
      <c r="I66" s="60">
        <v>873</v>
      </c>
      <c r="J66" s="56">
        <f t="shared" si="5"/>
        <v>0</v>
      </c>
      <c r="K66" s="57">
        <v>10</v>
      </c>
      <c r="L66" s="2"/>
    </row>
    <row r="67" spans="1:12" x14ac:dyDescent="0.25">
      <c r="A67" s="83"/>
      <c r="B67" s="83"/>
      <c r="C67" s="58" t="s">
        <v>119</v>
      </c>
      <c r="D67" s="53">
        <v>2000</v>
      </c>
      <c r="E67" s="59">
        <v>101630036</v>
      </c>
      <c r="F67" s="54" t="s">
        <v>101</v>
      </c>
      <c r="G67" s="55">
        <v>1</v>
      </c>
      <c r="H67" s="60">
        <v>793</v>
      </c>
      <c r="I67" s="60">
        <v>793</v>
      </c>
      <c r="J67" s="56">
        <f t="shared" si="5"/>
        <v>0</v>
      </c>
      <c r="K67" s="57">
        <v>10</v>
      </c>
      <c r="L67" s="2"/>
    </row>
    <row r="68" spans="1:12" ht="31.25" x14ac:dyDescent="0.25">
      <c r="A68" s="86"/>
      <c r="B68" s="8" t="s">
        <v>4</v>
      </c>
      <c r="C68" s="5" t="s">
        <v>19</v>
      </c>
      <c r="D68" s="5" t="s">
        <v>19</v>
      </c>
      <c r="E68" s="34" t="s">
        <v>19</v>
      </c>
      <c r="F68" s="5" t="s">
        <v>19</v>
      </c>
      <c r="G68" s="5">
        <f>SUM(G60:G67)</f>
        <v>8</v>
      </c>
      <c r="H68" s="61">
        <f>SUM(H60:H67)</f>
        <v>11363</v>
      </c>
      <c r="I68" s="61">
        <f>SUM(I60:I67)</f>
        <v>11363</v>
      </c>
      <c r="J68" s="61">
        <f>SUM(J60:J67)</f>
        <v>0</v>
      </c>
      <c r="K68" s="5" t="s">
        <v>19</v>
      </c>
      <c r="L68" s="67"/>
    </row>
    <row r="69" spans="1:12" ht="20.25" customHeight="1" x14ac:dyDescent="0.25">
      <c r="A69" s="82">
        <v>8</v>
      </c>
      <c r="B69" s="82" t="s">
        <v>17</v>
      </c>
      <c r="C69" s="82" t="s">
        <v>172</v>
      </c>
      <c r="D69" s="82" t="s">
        <v>172</v>
      </c>
      <c r="E69" s="82" t="s">
        <v>172</v>
      </c>
      <c r="F69" s="82" t="s">
        <v>172</v>
      </c>
      <c r="G69" s="82" t="s">
        <v>172</v>
      </c>
      <c r="H69" s="82" t="s">
        <v>172</v>
      </c>
      <c r="I69" s="82" t="s">
        <v>172</v>
      </c>
      <c r="J69" s="82" t="s">
        <v>172</v>
      </c>
      <c r="K69" s="82" t="s">
        <v>172</v>
      </c>
      <c r="L69" s="7"/>
    </row>
    <row r="70" spans="1:12" x14ac:dyDescent="0.2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2"/>
    </row>
    <row r="71" spans="1:12" x14ac:dyDescent="0.25">
      <c r="A71" s="83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2"/>
    </row>
    <row r="72" spans="1:12" ht="31.25" x14ac:dyDescent="0.25">
      <c r="A72" s="84"/>
      <c r="B72" s="8" t="s">
        <v>4</v>
      </c>
      <c r="C72" s="5" t="s">
        <v>19</v>
      </c>
      <c r="D72" s="5" t="s">
        <v>19</v>
      </c>
      <c r="E72" s="34" t="s">
        <v>19</v>
      </c>
      <c r="F72" s="5" t="s">
        <v>19</v>
      </c>
      <c r="G72" s="5">
        <f>SUM(G69:G71)</f>
        <v>0</v>
      </c>
      <c r="H72" s="61">
        <f t="shared" ref="H72:J72" si="6">SUM(H69:H71)</f>
        <v>0</v>
      </c>
      <c r="I72" s="61">
        <f t="shared" si="6"/>
        <v>0</v>
      </c>
      <c r="J72" s="61">
        <f t="shared" si="6"/>
        <v>0</v>
      </c>
      <c r="K72" s="5" t="s">
        <v>19</v>
      </c>
      <c r="L72" s="2"/>
    </row>
    <row r="73" spans="1:12" ht="20.25" customHeight="1" x14ac:dyDescent="0.25">
      <c r="A73" s="82">
        <v>9</v>
      </c>
      <c r="B73" s="82" t="s">
        <v>18</v>
      </c>
      <c r="C73" s="82" t="s">
        <v>172</v>
      </c>
      <c r="D73" s="82" t="s">
        <v>172</v>
      </c>
      <c r="E73" s="82" t="s">
        <v>172</v>
      </c>
      <c r="F73" s="82" t="s">
        <v>172</v>
      </c>
      <c r="G73" s="82" t="s">
        <v>172</v>
      </c>
      <c r="H73" s="82" t="s">
        <v>172</v>
      </c>
      <c r="I73" s="82" t="s">
        <v>172</v>
      </c>
      <c r="J73" s="82" t="s">
        <v>172</v>
      </c>
      <c r="K73" s="82" t="s">
        <v>172</v>
      </c>
      <c r="L73" s="7"/>
    </row>
    <row r="74" spans="1:12" x14ac:dyDescent="0.2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2"/>
    </row>
    <row r="75" spans="1:12" x14ac:dyDescent="0.25">
      <c r="A75" s="83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2"/>
    </row>
    <row r="76" spans="1:12" ht="31.25" x14ac:dyDescent="0.25">
      <c r="A76" s="84"/>
      <c r="B76" s="8" t="s">
        <v>4</v>
      </c>
      <c r="C76" s="5" t="s">
        <v>19</v>
      </c>
      <c r="D76" s="5" t="s">
        <v>19</v>
      </c>
      <c r="E76" s="34" t="s">
        <v>19</v>
      </c>
      <c r="F76" s="5" t="s">
        <v>19</v>
      </c>
      <c r="G76" s="5">
        <f>SUM(G73:G75)</f>
        <v>0</v>
      </c>
      <c r="H76" s="61">
        <f t="shared" ref="H76:J76" si="7">SUM(H73:H75)</f>
        <v>0</v>
      </c>
      <c r="I76" s="61">
        <f t="shared" si="7"/>
        <v>0</v>
      </c>
      <c r="J76" s="61">
        <f t="shared" si="7"/>
        <v>0</v>
      </c>
      <c r="K76" s="5" t="s">
        <v>19</v>
      </c>
      <c r="L76" s="2"/>
    </row>
    <row r="77" spans="1:12" ht="40.6" customHeight="1" x14ac:dyDescent="0.25">
      <c r="A77" s="89" t="s">
        <v>8</v>
      </c>
      <c r="B77" s="90"/>
      <c r="C77" s="90"/>
      <c r="D77" s="90"/>
      <c r="E77" s="90"/>
      <c r="F77" s="91"/>
      <c r="G77" s="5">
        <f>G76+G72+G68+G59+G55+G24+G20+G16+G12</f>
        <v>38</v>
      </c>
      <c r="H77" s="61">
        <f>H76+H72+H68+H59+H55+H24+H20+H16+H12</f>
        <v>127777</v>
      </c>
      <c r="I77" s="61">
        <f>I76+I72+I68+I59+I55+I24+I20+I16+I12</f>
        <v>86471.060000000041</v>
      </c>
      <c r="J77" s="61">
        <f>J76+J72+J68+J59+J55+J24+J20+J16+J12</f>
        <v>41305.939999999988</v>
      </c>
      <c r="K77" s="5" t="s">
        <v>19</v>
      </c>
      <c r="L77" s="2"/>
    </row>
    <row r="78" spans="1:12" x14ac:dyDescent="0.25">
      <c r="A78" s="82">
        <v>10</v>
      </c>
      <c r="B78" s="82" t="s">
        <v>20</v>
      </c>
      <c r="C78" s="82" t="s">
        <v>172</v>
      </c>
      <c r="D78" s="82" t="s">
        <v>172</v>
      </c>
      <c r="E78" s="82" t="s">
        <v>172</v>
      </c>
      <c r="F78" s="82" t="s">
        <v>172</v>
      </c>
      <c r="G78" s="82" t="s">
        <v>172</v>
      </c>
      <c r="H78" s="82" t="s">
        <v>172</v>
      </c>
      <c r="I78" s="82" t="s">
        <v>172</v>
      </c>
      <c r="J78" s="82" t="s">
        <v>172</v>
      </c>
      <c r="K78" s="82" t="s">
        <v>172</v>
      </c>
      <c r="L78" s="2"/>
    </row>
    <row r="79" spans="1:12" x14ac:dyDescent="0.25">
      <c r="A79" s="85"/>
      <c r="B79" s="87"/>
      <c r="C79" s="83"/>
      <c r="D79" s="83"/>
      <c r="E79" s="83"/>
      <c r="F79" s="83"/>
      <c r="G79" s="83"/>
      <c r="H79" s="83"/>
      <c r="I79" s="83"/>
      <c r="J79" s="83"/>
      <c r="K79" s="83"/>
      <c r="L79" s="2"/>
    </row>
    <row r="80" spans="1:12" x14ac:dyDescent="0.25">
      <c r="A80" s="85"/>
      <c r="B80" s="88"/>
      <c r="C80" s="84"/>
      <c r="D80" s="84"/>
      <c r="E80" s="84"/>
      <c r="F80" s="84"/>
      <c r="G80" s="84"/>
      <c r="H80" s="84"/>
      <c r="I80" s="84"/>
      <c r="J80" s="84"/>
      <c r="K80" s="84"/>
      <c r="L80" s="2"/>
    </row>
    <row r="81" spans="1:12" ht="31.25" x14ac:dyDescent="0.25">
      <c r="A81" s="86"/>
      <c r="B81" s="8" t="s">
        <v>4</v>
      </c>
      <c r="C81" s="5" t="s">
        <v>19</v>
      </c>
      <c r="D81" s="5" t="s">
        <v>19</v>
      </c>
      <c r="E81" s="34" t="s">
        <v>19</v>
      </c>
      <c r="F81" s="5" t="s">
        <v>19</v>
      </c>
      <c r="G81" s="5">
        <f>SUM(G78:G80)</f>
        <v>0</v>
      </c>
      <c r="H81" s="61">
        <f t="shared" ref="H81" si="8">SUM(H78:H80)</f>
        <v>0</v>
      </c>
      <c r="I81" s="61">
        <f t="shared" ref="I81" si="9">SUM(I78:I80)</f>
        <v>0</v>
      </c>
      <c r="J81" s="61">
        <f t="shared" ref="J81" si="10">SUM(J78:J80)</f>
        <v>0</v>
      </c>
      <c r="K81" s="5" t="s">
        <v>19</v>
      </c>
      <c r="L81" s="9"/>
    </row>
    <row r="82" spans="1:12" ht="20.25" customHeight="1" x14ac:dyDescent="0.25">
      <c r="A82" s="82">
        <v>11</v>
      </c>
      <c r="B82" s="82" t="s">
        <v>21</v>
      </c>
      <c r="C82" s="82" t="s">
        <v>172</v>
      </c>
      <c r="D82" s="82" t="s">
        <v>172</v>
      </c>
      <c r="E82" s="82" t="s">
        <v>172</v>
      </c>
      <c r="F82" s="82" t="s">
        <v>172</v>
      </c>
      <c r="G82" s="82" t="s">
        <v>172</v>
      </c>
      <c r="H82" s="82" t="s">
        <v>172</v>
      </c>
      <c r="I82" s="82" t="s">
        <v>172</v>
      </c>
      <c r="J82" s="82" t="s">
        <v>172</v>
      </c>
      <c r="K82" s="82" t="s">
        <v>172</v>
      </c>
      <c r="L82" s="7"/>
    </row>
    <row r="83" spans="1:12" x14ac:dyDescent="0.25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2"/>
    </row>
    <row r="84" spans="1:12" x14ac:dyDescent="0.25">
      <c r="A84" s="83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2"/>
    </row>
    <row r="85" spans="1:12" ht="31.25" x14ac:dyDescent="0.25">
      <c r="A85" s="84"/>
      <c r="B85" s="8" t="s">
        <v>4</v>
      </c>
      <c r="C85" s="5" t="s">
        <v>19</v>
      </c>
      <c r="D85" s="5" t="s">
        <v>19</v>
      </c>
      <c r="E85" s="34" t="s">
        <v>19</v>
      </c>
      <c r="F85" s="5" t="s">
        <v>19</v>
      </c>
      <c r="G85" s="5">
        <f>SUM(G82:G84)</f>
        <v>0</v>
      </c>
      <c r="H85" s="61">
        <f t="shared" ref="H85" si="11">SUM(H82:H84)</f>
        <v>0</v>
      </c>
      <c r="I85" s="61">
        <f t="shared" ref="I85" si="12">SUM(I82:I84)</f>
        <v>0</v>
      </c>
      <c r="J85" s="61">
        <f t="shared" ref="J85" si="13">SUM(J82:J84)</f>
        <v>0</v>
      </c>
      <c r="K85" s="5" t="s">
        <v>19</v>
      </c>
      <c r="L85" s="2"/>
    </row>
    <row r="86" spans="1:12" ht="15.8" customHeight="1" x14ac:dyDescent="0.25">
      <c r="A86" s="92">
        <v>12</v>
      </c>
      <c r="B86" s="92" t="s">
        <v>22</v>
      </c>
      <c r="C86" s="52" t="s">
        <v>133</v>
      </c>
      <c r="D86" s="55">
        <v>2000</v>
      </c>
      <c r="E86" s="53">
        <v>1136011</v>
      </c>
      <c r="F86" s="54" t="s">
        <v>101</v>
      </c>
      <c r="G86" s="53">
        <v>2</v>
      </c>
      <c r="H86" s="56">
        <v>892</v>
      </c>
      <c r="I86" s="62">
        <v>446</v>
      </c>
      <c r="J86" s="56">
        <f>H86-I86</f>
        <v>446</v>
      </c>
      <c r="K86" s="57">
        <v>10</v>
      </c>
      <c r="L86" s="2"/>
    </row>
    <row r="87" spans="1:12" ht="15.8" customHeight="1" x14ac:dyDescent="0.25">
      <c r="A87" s="93"/>
      <c r="B87" s="93"/>
      <c r="C87" s="52" t="s">
        <v>134</v>
      </c>
      <c r="D87" s="55" t="s">
        <v>184</v>
      </c>
      <c r="E87" s="53">
        <v>1136012</v>
      </c>
      <c r="F87" s="54" t="s">
        <v>101</v>
      </c>
      <c r="G87" s="53">
        <v>87</v>
      </c>
      <c r="H87" s="56">
        <v>5220</v>
      </c>
      <c r="I87" s="62">
        <v>2610</v>
      </c>
      <c r="J87" s="56">
        <f t="shared" ref="J87:J119" si="14">H87-I87</f>
        <v>2610</v>
      </c>
      <c r="K87" s="57">
        <v>10</v>
      </c>
      <c r="L87" s="2"/>
    </row>
    <row r="88" spans="1:12" ht="15.8" customHeight="1" x14ac:dyDescent="0.25">
      <c r="A88" s="93"/>
      <c r="B88" s="93"/>
      <c r="C88" s="52" t="s">
        <v>135</v>
      </c>
      <c r="D88" s="55" t="s">
        <v>184</v>
      </c>
      <c r="E88" s="53">
        <v>1136017</v>
      </c>
      <c r="F88" s="54" t="s">
        <v>101</v>
      </c>
      <c r="G88" s="53">
        <v>1</v>
      </c>
      <c r="H88" s="56">
        <v>250</v>
      </c>
      <c r="I88" s="62">
        <v>125</v>
      </c>
      <c r="J88" s="56">
        <f t="shared" si="14"/>
        <v>125</v>
      </c>
      <c r="K88" s="57">
        <v>10</v>
      </c>
      <c r="L88" s="2"/>
    </row>
    <row r="89" spans="1:12" ht="15.8" customHeight="1" x14ac:dyDescent="0.25">
      <c r="A89" s="93"/>
      <c r="B89" s="93"/>
      <c r="C89" s="52" t="s">
        <v>136</v>
      </c>
      <c r="D89" s="55">
        <v>2000</v>
      </c>
      <c r="E89" s="53">
        <v>1136018</v>
      </c>
      <c r="F89" s="54" t="s">
        <v>101</v>
      </c>
      <c r="G89" s="53">
        <v>1</v>
      </c>
      <c r="H89" s="62">
        <v>358</v>
      </c>
      <c r="I89" s="62">
        <v>179</v>
      </c>
      <c r="J89" s="56">
        <f t="shared" si="14"/>
        <v>179</v>
      </c>
      <c r="K89" s="57">
        <v>10</v>
      </c>
      <c r="L89" s="2"/>
    </row>
    <row r="90" spans="1:12" ht="15.8" customHeight="1" x14ac:dyDescent="0.25">
      <c r="A90" s="93"/>
      <c r="B90" s="93"/>
      <c r="C90" s="52" t="s">
        <v>137</v>
      </c>
      <c r="D90" s="55" t="s">
        <v>184</v>
      </c>
      <c r="E90" s="53">
        <v>1136019</v>
      </c>
      <c r="F90" s="54" t="s">
        <v>101</v>
      </c>
      <c r="G90" s="53">
        <v>2</v>
      </c>
      <c r="H90" s="62">
        <v>152</v>
      </c>
      <c r="I90" s="62">
        <v>76</v>
      </c>
      <c r="J90" s="56">
        <f t="shared" si="14"/>
        <v>76</v>
      </c>
      <c r="K90" s="57">
        <v>10</v>
      </c>
      <c r="L90" s="2"/>
    </row>
    <row r="91" spans="1:12" ht="15.8" customHeight="1" x14ac:dyDescent="0.25">
      <c r="A91" s="93"/>
      <c r="B91" s="93"/>
      <c r="C91" s="52" t="s">
        <v>138</v>
      </c>
      <c r="D91" s="55">
        <v>2000</v>
      </c>
      <c r="E91" s="53">
        <v>1136023</v>
      </c>
      <c r="F91" s="54" t="s">
        <v>101</v>
      </c>
      <c r="G91" s="53">
        <v>2</v>
      </c>
      <c r="H91" s="62">
        <v>728</v>
      </c>
      <c r="I91" s="62">
        <v>364</v>
      </c>
      <c r="J91" s="56">
        <f t="shared" si="14"/>
        <v>364</v>
      </c>
      <c r="K91" s="57">
        <v>10</v>
      </c>
      <c r="L91" s="2"/>
    </row>
    <row r="92" spans="1:12" ht="15.8" customHeight="1" x14ac:dyDescent="0.25">
      <c r="A92" s="93"/>
      <c r="B92" s="93"/>
      <c r="C92" s="52" t="s">
        <v>164</v>
      </c>
      <c r="D92" s="55" t="s">
        <v>184</v>
      </c>
      <c r="E92" s="53">
        <v>1136026</v>
      </c>
      <c r="F92" s="54" t="s">
        <v>101</v>
      </c>
      <c r="G92" s="53">
        <v>3</v>
      </c>
      <c r="H92" s="62">
        <v>480</v>
      </c>
      <c r="I92" s="62">
        <v>240</v>
      </c>
      <c r="J92" s="56">
        <f t="shared" si="14"/>
        <v>240</v>
      </c>
      <c r="K92" s="57">
        <v>10</v>
      </c>
      <c r="L92" s="2"/>
    </row>
    <row r="93" spans="1:12" ht="15.8" customHeight="1" x14ac:dyDescent="0.25">
      <c r="A93" s="93"/>
      <c r="B93" s="93"/>
      <c r="C93" s="52" t="s">
        <v>139</v>
      </c>
      <c r="D93" s="55">
        <v>2000</v>
      </c>
      <c r="E93" s="53">
        <v>1136027</v>
      </c>
      <c r="F93" s="54" t="s">
        <v>101</v>
      </c>
      <c r="G93" s="53">
        <v>1</v>
      </c>
      <c r="H93" s="62">
        <v>209</v>
      </c>
      <c r="I93" s="62">
        <v>105</v>
      </c>
      <c r="J93" s="56">
        <f t="shared" si="14"/>
        <v>104</v>
      </c>
      <c r="K93" s="57">
        <v>10</v>
      </c>
      <c r="L93" s="2"/>
    </row>
    <row r="94" spans="1:12" ht="15.8" customHeight="1" x14ac:dyDescent="0.25">
      <c r="A94" s="93"/>
      <c r="B94" s="93"/>
      <c r="C94" s="52" t="s">
        <v>139</v>
      </c>
      <c r="D94" s="55">
        <v>2000</v>
      </c>
      <c r="E94" s="53">
        <v>1136028</v>
      </c>
      <c r="F94" s="54" t="s">
        <v>101</v>
      </c>
      <c r="G94" s="53">
        <v>14</v>
      </c>
      <c r="H94" s="56">
        <v>1512</v>
      </c>
      <c r="I94" s="62">
        <v>756</v>
      </c>
      <c r="J94" s="56">
        <f t="shared" si="14"/>
        <v>756</v>
      </c>
      <c r="K94" s="57">
        <v>10</v>
      </c>
      <c r="L94" s="2"/>
    </row>
    <row r="95" spans="1:12" ht="15.8" customHeight="1" x14ac:dyDescent="0.25">
      <c r="A95" s="93"/>
      <c r="B95" s="93"/>
      <c r="C95" s="52" t="s">
        <v>139</v>
      </c>
      <c r="D95" s="55" t="s">
        <v>184</v>
      </c>
      <c r="E95" s="53">
        <v>1136029</v>
      </c>
      <c r="F95" s="54" t="s">
        <v>101</v>
      </c>
      <c r="G95" s="53">
        <v>10</v>
      </c>
      <c r="H95" s="56">
        <v>650</v>
      </c>
      <c r="I95" s="70">
        <v>330</v>
      </c>
      <c r="J95" s="71">
        <f>H95-I95</f>
        <v>320</v>
      </c>
      <c r="K95" s="57">
        <v>10</v>
      </c>
      <c r="L95" s="2"/>
    </row>
    <row r="96" spans="1:12" ht="15.8" customHeight="1" x14ac:dyDescent="0.25">
      <c r="A96" s="93"/>
      <c r="B96" s="93"/>
      <c r="C96" s="52" t="s">
        <v>165</v>
      </c>
      <c r="D96" s="55" t="s">
        <v>184</v>
      </c>
      <c r="E96" s="53">
        <v>1136032</v>
      </c>
      <c r="F96" s="54" t="s">
        <v>101</v>
      </c>
      <c r="G96" s="53">
        <v>3</v>
      </c>
      <c r="H96" s="56">
        <v>750</v>
      </c>
      <c r="I96" s="62">
        <v>375</v>
      </c>
      <c r="J96" s="56">
        <f t="shared" si="14"/>
        <v>375</v>
      </c>
      <c r="K96" s="57">
        <v>10</v>
      </c>
      <c r="L96" s="2"/>
    </row>
    <row r="97" spans="1:12" ht="15.8" customHeight="1" x14ac:dyDescent="0.25">
      <c r="A97" s="93"/>
      <c r="B97" s="93"/>
      <c r="C97" s="52" t="s">
        <v>140</v>
      </c>
      <c r="D97" s="55">
        <v>2000</v>
      </c>
      <c r="E97" s="53">
        <v>1136033</v>
      </c>
      <c r="F97" s="54" t="s">
        <v>101</v>
      </c>
      <c r="G97" s="53">
        <v>1</v>
      </c>
      <c r="H97" s="62">
        <v>373</v>
      </c>
      <c r="I97" s="62">
        <v>187</v>
      </c>
      <c r="J97" s="56">
        <f t="shared" si="14"/>
        <v>186</v>
      </c>
      <c r="K97" s="57">
        <v>10</v>
      </c>
      <c r="L97" s="2"/>
    </row>
    <row r="98" spans="1:12" ht="15.8" customHeight="1" x14ac:dyDescent="0.25">
      <c r="A98" s="93"/>
      <c r="B98" s="93"/>
      <c r="C98" s="52" t="s">
        <v>141</v>
      </c>
      <c r="D98" s="55">
        <v>2000</v>
      </c>
      <c r="E98" s="53">
        <v>1136037</v>
      </c>
      <c r="F98" s="54" t="s">
        <v>101</v>
      </c>
      <c r="G98" s="53">
        <v>1</v>
      </c>
      <c r="H98" s="62">
        <v>462</v>
      </c>
      <c r="I98" s="62">
        <v>231</v>
      </c>
      <c r="J98" s="56">
        <f t="shared" si="14"/>
        <v>231</v>
      </c>
      <c r="K98" s="57">
        <v>10</v>
      </c>
      <c r="L98" s="2"/>
    </row>
    <row r="99" spans="1:12" ht="15.8" customHeight="1" x14ac:dyDescent="0.25">
      <c r="A99" s="93"/>
      <c r="B99" s="93"/>
      <c r="C99" s="52" t="s">
        <v>141</v>
      </c>
      <c r="D99" s="55" t="s">
        <v>184</v>
      </c>
      <c r="E99" s="53">
        <v>1136038</v>
      </c>
      <c r="F99" s="54" t="s">
        <v>101</v>
      </c>
      <c r="G99" s="53">
        <v>1</v>
      </c>
      <c r="H99" s="62">
        <v>40</v>
      </c>
      <c r="I99" s="62">
        <v>20</v>
      </c>
      <c r="J99" s="56">
        <f t="shared" si="14"/>
        <v>20</v>
      </c>
      <c r="K99" s="57">
        <v>10</v>
      </c>
      <c r="L99" s="2"/>
    </row>
    <row r="100" spans="1:12" ht="15.8" customHeight="1" x14ac:dyDescent="0.25">
      <c r="A100" s="93"/>
      <c r="B100" s="93"/>
      <c r="C100" s="52" t="s">
        <v>142</v>
      </c>
      <c r="D100" s="55">
        <v>2000</v>
      </c>
      <c r="E100" s="53">
        <v>1136042</v>
      </c>
      <c r="F100" s="54" t="s">
        <v>101</v>
      </c>
      <c r="G100" s="53">
        <v>1</v>
      </c>
      <c r="H100" s="62">
        <v>238</v>
      </c>
      <c r="I100" s="62">
        <v>119</v>
      </c>
      <c r="J100" s="56">
        <f t="shared" si="14"/>
        <v>119</v>
      </c>
      <c r="K100" s="57">
        <v>10</v>
      </c>
      <c r="L100" s="2"/>
    </row>
    <row r="101" spans="1:12" ht="15.8" customHeight="1" x14ac:dyDescent="0.25">
      <c r="A101" s="93"/>
      <c r="B101" s="93"/>
      <c r="C101" s="52" t="s">
        <v>166</v>
      </c>
      <c r="D101" s="55" t="s">
        <v>184</v>
      </c>
      <c r="E101" s="53">
        <v>1136043</v>
      </c>
      <c r="F101" s="54" t="s">
        <v>101</v>
      </c>
      <c r="G101" s="53">
        <v>5</v>
      </c>
      <c r="H101" s="62">
        <v>1200</v>
      </c>
      <c r="I101" s="62">
        <v>600</v>
      </c>
      <c r="J101" s="56">
        <f t="shared" si="14"/>
        <v>600</v>
      </c>
      <c r="K101" s="57">
        <v>10</v>
      </c>
      <c r="L101" s="2"/>
    </row>
    <row r="102" spans="1:12" ht="15.8" customHeight="1" x14ac:dyDescent="0.25">
      <c r="A102" s="93"/>
      <c r="B102" s="93"/>
      <c r="C102" s="52" t="s">
        <v>143</v>
      </c>
      <c r="D102" s="55">
        <v>2009</v>
      </c>
      <c r="E102" s="53">
        <v>1136050</v>
      </c>
      <c r="F102" s="54" t="s">
        <v>101</v>
      </c>
      <c r="G102" s="53">
        <v>1</v>
      </c>
      <c r="H102" s="56">
        <v>551</v>
      </c>
      <c r="I102" s="62">
        <v>276</v>
      </c>
      <c r="J102" s="56">
        <f t="shared" si="14"/>
        <v>275</v>
      </c>
      <c r="K102" s="57">
        <v>10</v>
      </c>
      <c r="L102" s="2"/>
    </row>
    <row r="103" spans="1:12" ht="15.8" customHeight="1" x14ac:dyDescent="0.25">
      <c r="A103" s="93"/>
      <c r="B103" s="93"/>
      <c r="C103" s="52" t="s">
        <v>144</v>
      </c>
      <c r="D103" s="55">
        <v>2009</v>
      </c>
      <c r="E103" s="53">
        <v>1136054</v>
      </c>
      <c r="F103" s="54" t="s">
        <v>101</v>
      </c>
      <c r="G103" s="53">
        <v>1</v>
      </c>
      <c r="H103" s="62">
        <v>145</v>
      </c>
      <c r="I103" s="62">
        <v>73</v>
      </c>
      <c r="J103" s="56">
        <f t="shared" si="14"/>
        <v>72</v>
      </c>
      <c r="K103" s="57">
        <v>10</v>
      </c>
      <c r="L103" s="2"/>
    </row>
    <row r="104" spans="1:12" ht="15.8" customHeight="1" x14ac:dyDescent="0.25">
      <c r="A104" s="93"/>
      <c r="B104" s="93"/>
      <c r="C104" s="52" t="s">
        <v>145</v>
      </c>
      <c r="D104" s="55">
        <v>2010</v>
      </c>
      <c r="E104" s="53">
        <v>1136056</v>
      </c>
      <c r="F104" s="54" t="s">
        <v>101</v>
      </c>
      <c r="G104" s="53">
        <v>1</v>
      </c>
      <c r="H104" s="56">
        <v>58</v>
      </c>
      <c r="I104" s="62">
        <v>29</v>
      </c>
      <c r="J104" s="56">
        <f t="shared" si="14"/>
        <v>29</v>
      </c>
      <c r="K104" s="57">
        <v>10</v>
      </c>
      <c r="L104" s="2"/>
    </row>
    <row r="105" spans="1:12" ht="15.8" customHeight="1" x14ac:dyDescent="0.25">
      <c r="A105" s="93"/>
      <c r="B105" s="93"/>
      <c r="C105" s="52" t="s">
        <v>145</v>
      </c>
      <c r="D105" s="55">
        <v>2010</v>
      </c>
      <c r="E105" s="53">
        <v>1136056</v>
      </c>
      <c r="F105" s="54" t="s">
        <v>101</v>
      </c>
      <c r="G105" s="53">
        <v>1</v>
      </c>
      <c r="H105" s="56">
        <v>58</v>
      </c>
      <c r="I105" s="62">
        <v>29</v>
      </c>
      <c r="J105" s="56">
        <f t="shared" si="14"/>
        <v>29</v>
      </c>
      <c r="K105" s="57">
        <v>10</v>
      </c>
      <c r="L105" s="2"/>
    </row>
    <row r="106" spans="1:12" ht="15.8" customHeight="1" x14ac:dyDescent="0.25">
      <c r="A106" s="93"/>
      <c r="B106" s="93"/>
      <c r="C106" s="52" t="s">
        <v>146</v>
      </c>
      <c r="D106" s="55">
        <v>2010</v>
      </c>
      <c r="E106" s="53">
        <v>1137078</v>
      </c>
      <c r="F106" s="54" t="s">
        <v>101</v>
      </c>
      <c r="G106" s="53">
        <v>1</v>
      </c>
      <c r="H106" s="56">
        <v>480</v>
      </c>
      <c r="I106" s="62">
        <v>240</v>
      </c>
      <c r="J106" s="56">
        <f t="shared" si="14"/>
        <v>240</v>
      </c>
      <c r="K106" s="57">
        <v>10</v>
      </c>
      <c r="L106" s="2"/>
    </row>
    <row r="107" spans="1:12" ht="15.8" customHeight="1" x14ac:dyDescent="0.25">
      <c r="A107" s="93"/>
      <c r="B107" s="93"/>
      <c r="C107" s="52" t="s">
        <v>147</v>
      </c>
      <c r="D107" s="55">
        <v>2010</v>
      </c>
      <c r="E107" s="53">
        <v>1137082</v>
      </c>
      <c r="F107" s="54" t="s">
        <v>101</v>
      </c>
      <c r="G107" s="53">
        <v>1</v>
      </c>
      <c r="H107" s="56">
        <v>854</v>
      </c>
      <c r="I107" s="62">
        <v>427</v>
      </c>
      <c r="J107" s="56">
        <f t="shared" si="14"/>
        <v>427</v>
      </c>
      <c r="K107" s="57">
        <v>10</v>
      </c>
      <c r="L107" s="2"/>
    </row>
    <row r="108" spans="1:12" ht="15.8" customHeight="1" x14ac:dyDescent="0.25">
      <c r="A108" s="93"/>
      <c r="B108" s="93"/>
      <c r="C108" s="52" t="s">
        <v>148</v>
      </c>
      <c r="D108" s="55">
        <v>2019</v>
      </c>
      <c r="E108" s="53">
        <v>1137100</v>
      </c>
      <c r="F108" s="54" t="s">
        <v>101</v>
      </c>
      <c r="G108" s="55">
        <v>1</v>
      </c>
      <c r="H108" s="56">
        <v>1148</v>
      </c>
      <c r="I108" s="62">
        <v>574</v>
      </c>
      <c r="J108" s="56">
        <f t="shared" si="14"/>
        <v>574</v>
      </c>
      <c r="K108" s="57">
        <v>10</v>
      </c>
      <c r="L108" s="2"/>
    </row>
    <row r="109" spans="1:12" ht="15.8" customHeight="1" x14ac:dyDescent="0.25">
      <c r="A109" s="93"/>
      <c r="B109" s="93"/>
      <c r="C109" s="52" t="s">
        <v>149</v>
      </c>
      <c r="D109" s="55">
        <v>2019</v>
      </c>
      <c r="E109" s="53">
        <v>1137101</v>
      </c>
      <c r="F109" s="54" t="s">
        <v>101</v>
      </c>
      <c r="G109" s="53">
        <v>1</v>
      </c>
      <c r="H109" s="56">
        <v>695</v>
      </c>
      <c r="I109" s="62">
        <v>347.5</v>
      </c>
      <c r="J109" s="56">
        <f t="shared" si="14"/>
        <v>347.5</v>
      </c>
      <c r="K109" s="57">
        <v>10</v>
      </c>
      <c r="L109" s="2"/>
    </row>
    <row r="110" spans="1:12" ht="15.8" customHeight="1" x14ac:dyDescent="0.25">
      <c r="A110" s="93"/>
      <c r="B110" s="93"/>
      <c r="C110" s="52" t="s">
        <v>149</v>
      </c>
      <c r="D110" s="55">
        <v>2019</v>
      </c>
      <c r="E110" s="53">
        <v>1137102</v>
      </c>
      <c r="F110" s="54" t="s">
        <v>101</v>
      </c>
      <c r="G110" s="53">
        <v>1</v>
      </c>
      <c r="H110" s="56">
        <v>695</v>
      </c>
      <c r="I110" s="62">
        <v>347.5</v>
      </c>
      <c r="J110" s="56">
        <f t="shared" si="14"/>
        <v>347.5</v>
      </c>
      <c r="K110" s="57">
        <v>10</v>
      </c>
      <c r="L110" s="2"/>
    </row>
    <row r="111" spans="1:12" ht="15.8" customHeight="1" x14ac:dyDescent="0.25">
      <c r="A111" s="93"/>
      <c r="B111" s="93"/>
      <c r="C111" s="52" t="s">
        <v>149</v>
      </c>
      <c r="D111" s="55">
        <v>2019</v>
      </c>
      <c r="E111" s="53">
        <v>1137103</v>
      </c>
      <c r="F111" s="54" t="s">
        <v>101</v>
      </c>
      <c r="G111" s="53">
        <v>1</v>
      </c>
      <c r="H111" s="56">
        <v>695</v>
      </c>
      <c r="I111" s="62">
        <v>347.5</v>
      </c>
      <c r="J111" s="56">
        <f t="shared" si="14"/>
        <v>347.5</v>
      </c>
      <c r="K111" s="57">
        <v>10</v>
      </c>
      <c r="L111" s="2"/>
    </row>
    <row r="112" spans="1:12" ht="15.8" customHeight="1" x14ac:dyDescent="0.25">
      <c r="A112" s="93"/>
      <c r="B112" s="93"/>
      <c r="C112" s="52" t="s">
        <v>150</v>
      </c>
      <c r="D112" s="55">
        <v>2019</v>
      </c>
      <c r="E112" s="53">
        <v>1136066</v>
      </c>
      <c r="F112" s="54" t="s">
        <v>101</v>
      </c>
      <c r="G112" s="53">
        <v>1</v>
      </c>
      <c r="H112" s="56">
        <v>2500</v>
      </c>
      <c r="I112" s="62">
        <v>1250</v>
      </c>
      <c r="J112" s="56">
        <f t="shared" si="14"/>
        <v>1250</v>
      </c>
      <c r="K112" s="57">
        <v>10</v>
      </c>
      <c r="L112" s="2"/>
    </row>
    <row r="113" spans="1:12" ht="15.8" customHeight="1" x14ac:dyDescent="0.25">
      <c r="A113" s="93"/>
      <c r="B113" s="93"/>
      <c r="C113" s="52" t="s">
        <v>151</v>
      </c>
      <c r="D113" s="55">
        <v>2019</v>
      </c>
      <c r="E113" s="53">
        <v>1136067</v>
      </c>
      <c r="F113" s="54" t="s">
        <v>101</v>
      </c>
      <c r="G113" s="53">
        <v>2</v>
      </c>
      <c r="H113" s="56">
        <v>1400</v>
      </c>
      <c r="I113" s="62">
        <v>700</v>
      </c>
      <c r="J113" s="56">
        <f t="shared" si="14"/>
        <v>700</v>
      </c>
      <c r="K113" s="57">
        <v>10</v>
      </c>
      <c r="L113" s="2"/>
    </row>
    <row r="114" spans="1:12" ht="15.8" customHeight="1" x14ac:dyDescent="0.25">
      <c r="A114" s="93"/>
      <c r="B114" s="93"/>
      <c r="C114" s="52" t="s">
        <v>152</v>
      </c>
      <c r="D114" s="55">
        <v>2015</v>
      </c>
      <c r="E114" s="53" t="s">
        <v>153</v>
      </c>
      <c r="F114" s="54" t="s">
        <v>101</v>
      </c>
      <c r="G114" s="53">
        <v>1</v>
      </c>
      <c r="H114" s="56">
        <v>2455</v>
      </c>
      <c r="I114" s="62">
        <v>1227.5</v>
      </c>
      <c r="J114" s="56">
        <f t="shared" si="14"/>
        <v>1227.5</v>
      </c>
      <c r="K114" s="57">
        <v>10</v>
      </c>
      <c r="L114" s="2"/>
    </row>
    <row r="115" spans="1:12" ht="15.8" customHeight="1" x14ac:dyDescent="0.25">
      <c r="A115" s="93"/>
      <c r="B115" s="93"/>
      <c r="C115" s="52" t="s">
        <v>154</v>
      </c>
      <c r="D115" s="55">
        <v>2015</v>
      </c>
      <c r="E115" s="53" t="s">
        <v>155</v>
      </c>
      <c r="F115" s="54" t="s">
        <v>101</v>
      </c>
      <c r="G115" s="53">
        <v>1</v>
      </c>
      <c r="H115" s="56">
        <v>425</v>
      </c>
      <c r="I115" s="62">
        <v>212.5</v>
      </c>
      <c r="J115" s="56">
        <f t="shared" si="14"/>
        <v>212.5</v>
      </c>
      <c r="K115" s="57">
        <v>10</v>
      </c>
      <c r="L115" s="2"/>
    </row>
    <row r="116" spans="1:12" ht="15.8" customHeight="1" x14ac:dyDescent="0.25">
      <c r="A116" s="93"/>
      <c r="B116" s="93"/>
      <c r="C116" s="52" t="s">
        <v>156</v>
      </c>
      <c r="D116" s="55">
        <v>2015</v>
      </c>
      <c r="E116" s="53" t="s">
        <v>157</v>
      </c>
      <c r="F116" s="54" t="s">
        <v>101</v>
      </c>
      <c r="G116" s="53">
        <v>1</v>
      </c>
      <c r="H116" s="56">
        <v>1100</v>
      </c>
      <c r="I116" s="62">
        <v>550</v>
      </c>
      <c r="J116" s="56">
        <f t="shared" si="14"/>
        <v>550</v>
      </c>
      <c r="K116" s="57">
        <v>10</v>
      </c>
      <c r="L116" s="2"/>
    </row>
    <row r="117" spans="1:12" ht="15.8" customHeight="1" x14ac:dyDescent="0.25">
      <c r="A117" s="93"/>
      <c r="B117" s="93"/>
      <c r="C117" s="52" t="s">
        <v>156</v>
      </c>
      <c r="D117" s="55">
        <v>2016</v>
      </c>
      <c r="E117" s="53" t="s">
        <v>158</v>
      </c>
      <c r="F117" s="54" t="s">
        <v>101</v>
      </c>
      <c r="G117" s="64">
        <v>1</v>
      </c>
      <c r="H117" s="56">
        <v>4831.5</v>
      </c>
      <c r="I117" s="62">
        <v>2415.75</v>
      </c>
      <c r="J117" s="56">
        <f t="shared" si="14"/>
        <v>2415.75</v>
      </c>
      <c r="K117" s="57">
        <v>10</v>
      </c>
      <c r="L117" s="2"/>
    </row>
    <row r="118" spans="1:12" ht="15.8" customHeight="1" x14ac:dyDescent="0.25">
      <c r="A118" s="93"/>
      <c r="B118" s="93"/>
      <c r="C118" s="52" t="s">
        <v>159</v>
      </c>
      <c r="D118" s="55">
        <v>2017</v>
      </c>
      <c r="E118" s="53" t="s">
        <v>160</v>
      </c>
      <c r="F118" s="54" t="s">
        <v>101</v>
      </c>
      <c r="G118" s="64">
        <v>4</v>
      </c>
      <c r="H118" s="56">
        <v>1818.4</v>
      </c>
      <c r="I118" s="62">
        <v>909.2</v>
      </c>
      <c r="J118" s="56">
        <f t="shared" si="14"/>
        <v>909.2</v>
      </c>
      <c r="K118" s="57">
        <v>10</v>
      </c>
      <c r="L118" s="2"/>
    </row>
    <row r="119" spans="1:12" ht="15.8" customHeight="1" x14ac:dyDescent="0.25">
      <c r="A119" s="93"/>
      <c r="B119" s="93"/>
      <c r="C119" s="65" t="s">
        <v>161</v>
      </c>
      <c r="D119" s="43">
        <v>2018</v>
      </c>
      <c r="E119" s="43" t="s">
        <v>162</v>
      </c>
      <c r="F119" s="54" t="s">
        <v>101</v>
      </c>
      <c r="G119" s="43">
        <v>5</v>
      </c>
      <c r="H119" s="45">
        <v>400</v>
      </c>
      <c r="I119" s="62">
        <v>200</v>
      </c>
      <c r="J119" s="56">
        <f t="shared" si="14"/>
        <v>200</v>
      </c>
      <c r="K119" s="57">
        <v>10</v>
      </c>
      <c r="L119" s="2"/>
    </row>
    <row r="120" spans="1:12" ht="31.25" x14ac:dyDescent="0.25">
      <c r="A120" s="94"/>
      <c r="B120" s="51" t="s">
        <v>4</v>
      </c>
      <c r="C120" s="5" t="s">
        <v>19</v>
      </c>
      <c r="D120" s="5" t="s">
        <v>19</v>
      </c>
      <c r="E120" s="34" t="s">
        <v>19</v>
      </c>
      <c r="F120" s="5" t="s">
        <v>19</v>
      </c>
      <c r="G120" s="5">
        <f>SUM(G86:G119)</f>
        <v>161</v>
      </c>
      <c r="H120" s="61">
        <f>SUM(H86:H119)</f>
        <v>33822.9</v>
      </c>
      <c r="I120" s="61">
        <f>SUM(I86:I119)</f>
        <v>16918.45</v>
      </c>
      <c r="J120" s="61">
        <f>SUM(J86:J119)</f>
        <v>16904.45</v>
      </c>
      <c r="K120" s="5" t="s">
        <v>19</v>
      </c>
      <c r="L120" s="9"/>
    </row>
    <row r="121" spans="1:12" ht="20.25" customHeight="1" x14ac:dyDescent="0.25">
      <c r="A121" s="82">
        <v>13</v>
      </c>
      <c r="B121" s="82" t="s">
        <v>23</v>
      </c>
      <c r="C121" s="82" t="s">
        <v>172</v>
      </c>
      <c r="D121" s="82" t="s">
        <v>172</v>
      </c>
      <c r="E121" s="82" t="s">
        <v>172</v>
      </c>
      <c r="F121" s="82" t="s">
        <v>172</v>
      </c>
      <c r="G121" s="82" t="s">
        <v>172</v>
      </c>
      <c r="H121" s="82" t="s">
        <v>172</v>
      </c>
      <c r="I121" s="82" t="s">
        <v>172</v>
      </c>
      <c r="J121" s="82" t="s">
        <v>172</v>
      </c>
      <c r="K121" s="82" t="s">
        <v>172</v>
      </c>
      <c r="L121" s="7"/>
    </row>
    <row r="122" spans="1:12" x14ac:dyDescent="0.2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2"/>
    </row>
    <row r="123" spans="1:12" x14ac:dyDescent="0.25">
      <c r="A123" s="83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2"/>
    </row>
    <row r="124" spans="1:12" ht="31.25" x14ac:dyDescent="0.25">
      <c r="A124" s="84"/>
      <c r="B124" s="8" t="s">
        <v>4</v>
      </c>
      <c r="C124" s="5" t="s">
        <v>19</v>
      </c>
      <c r="D124" s="5" t="s">
        <v>19</v>
      </c>
      <c r="E124" s="34" t="s">
        <v>19</v>
      </c>
      <c r="F124" s="5" t="s">
        <v>19</v>
      </c>
      <c r="G124" s="5">
        <f>SUM(G121:G123)</f>
        <v>0</v>
      </c>
      <c r="H124" s="61">
        <f t="shared" ref="H124" si="15">SUM(H121:H123)</f>
        <v>0</v>
      </c>
      <c r="I124" s="61">
        <f t="shared" ref="I124" si="16">SUM(I121:I123)</f>
        <v>0</v>
      </c>
      <c r="J124" s="61">
        <f t="shared" ref="J124" si="17">SUM(J121:J123)</f>
        <v>0</v>
      </c>
      <c r="K124" s="5" t="s">
        <v>19</v>
      </c>
      <c r="L124" s="2"/>
    </row>
    <row r="125" spans="1:12" x14ac:dyDescent="0.25">
      <c r="A125" s="82">
        <v>14</v>
      </c>
      <c r="B125" s="82" t="s">
        <v>24</v>
      </c>
      <c r="C125" s="82" t="s">
        <v>172</v>
      </c>
      <c r="D125" s="82" t="s">
        <v>172</v>
      </c>
      <c r="E125" s="82" t="s">
        <v>172</v>
      </c>
      <c r="F125" s="82" t="s">
        <v>172</v>
      </c>
      <c r="G125" s="82" t="s">
        <v>172</v>
      </c>
      <c r="H125" s="82" t="s">
        <v>172</v>
      </c>
      <c r="I125" s="82" t="s">
        <v>172</v>
      </c>
      <c r="J125" s="82" t="s">
        <v>172</v>
      </c>
      <c r="K125" s="82" t="s">
        <v>172</v>
      </c>
      <c r="L125" s="2"/>
    </row>
    <row r="126" spans="1:12" x14ac:dyDescent="0.25">
      <c r="A126" s="85"/>
      <c r="B126" s="87"/>
      <c r="C126" s="83"/>
      <c r="D126" s="83"/>
      <c r="E126" s="83"/>
      <c r="F126" s="83"/>
      <c r="G126" s="83"/>
      <c r="H126" s="83"/>
      <c r="I126" s="83"/>
      <c r="J126" s="83"/>
      <c r="K126" s="83"/>
      <c r="L126" s="2"/>
    </row>
    <row r="127" spans="1:12" x14ac:dyDescent="0.25">
      <c r="A127" s="85"/>
      <c r="B127" s="88"/>
      <c r="C127" s="84"/>
      <c r="D127" s="84"/>
      <c r="E127" s="84"/>
      <c r="F127" s="84"/>
      <c r="G127" s="84"/>
      <c r="H127" s="84"/>
      <c r="I127" s="84"/>
      <c r="J127" s="84"/>
      <c r="K127" s="84"/>
      <c r="L127" s="2"/>
    </row>
    <row r="128" spans="1:12" ht="31.25" x14ac:dyDescent="0.25">
      <c r="A128" s="86"/>
      <c r="B128" s="8" t="s">
        <v>4</v>
      </c>
      <c r="C128" s="5" t="s">
        <v>19</v>
      </c>
      <c r="D128" s="5" t="s">
        <v>19</v>
      </c>
      <c r="E128" s="34" t="s">
        <v>19</v>
      </c>
      <c r="F128" s="5" t="s">
        <v>19</v>
      </c>
      <c r="G128" s="5">
        <f>SUM(G125:G127)</f>
        <v>0</v>
      </c>
      <c r="H128" s="61">
        <f t="shared" ref="H128" si="18">SUM(H125:H127)</f>
        <v>0</v>
      </c>
      <c r="I128" s="61">
        <f t="shared" ref="I128" si="19">SUM(I125:I127)</f>
        <v>0</v>
      </c>
      <c r="J128" s="61">
        <f t="shared" ref="J128" si="20">SUM(J125:J127)</f>
        <v>0</v>
      </c>
      <c r="K128" s="5" t="s">
        <v>19</v>
      </c>
      <c r="L128" s="9"/>
    </row>
    <row r="129" spans="1:12" ht="20.25" customHeight="1" x14ac:dyDescent="0.25">
      <c r="A129" s="82">
        <v>15</v>
      </c>
      <c r="B129" s="82" t="s">
        <v>25</v>
      </c>
      <c r="C129" s="82" t="s">
        <v>172</v>
      </c>
      <c r="D129" s="82" t="s">
        <v>172</v>
      </c>
      <c r="E129" s="82" t="s">
        <v>172</v>
      </c>
      <c r="F129" s="82" t="s">
        <v>172</v>
      </c>
      <c r="G129" s="82" t="s">
        <v>172</v>
      </c>
      <c r="H129" s="82" t="s">
        <v>172</v>
      </c>
      <c r="I129" s="82" t="s">
        <v>172</v>
      </c>
      <c r="J129" s="82" t="s">
        <v>172</v>
      </c>
      <c r="K129" s="82" t="s">
        <v>172</v>
      </c>
      <c r="L129" s="7"/>
    </row>
    <row r="130" spans="1:12" x14ac:dyDescent="0.2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2"/>
    </row>
    <row r="131" spans="1:12" x14ac:dyDescent="0.25">
      <c r="A131" s="83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2"/>
    </row>
    <row r="132" spans="1:12" ht="31.25" x14ac:dyDescent="0.25">
      <c r="A132" s="84"/>
      <c r="B132" s="8" t="s">
        <v>4</v>
      </c>
      <c r="C132" s="5" t="s">
        <v>19</v>
      </c>
      <c r="D132" s="5" t="s">
        <v>19</v>
      </c>
      <c r="E132" s="34" t="s">
        <v>19</v>
      </c>
      <c r="F132" s="5" t="s">
        <v>19</v>
      </c>
      <c r="G132" s="5">
        <f>SUM(G129:G131)</f>
        <v>0</v>
      </c>
      <c r="H132" s="61">
        <f t="shared" ref="H132" si="21">SUM(H129:H131)</f>
        <v>0</v>
      </c>
      <c r="I132" s="61">
        <f t="shared" ref="I132" si="22">SUM(I129:I131)</f>
        <v>0</v>
      </c>
      <c r="J132" s="61">
        <f t="shared" ref="J132" si="23">SUM(J129:J131)</f>
        <v>0</v>
      </c>
      <c r="K132" s="5" t="s">
        <v>19</v>
      </c>
      <c r="L132" s="2"/>
    </row>
    <row r="133" spans="1:12" x14ac:dyDescent="0.25">
      <c r="A133" s="82">
        <v>16</v>
      </c>
      <c r="B133" s="82" t="s">
        <v>26</v>
      </c>
      <c r="C133" s="82" t="s">
        <v>172</v>
      </c>
      <c r="D133" s="82" t="s">
        <v>172</v>
      </c>
      <c r="E133" s="82" t="s">
        <v>172</v>
      </c>
      <c r="F133" s="82" t="s">
        <v>172</v>
      </c>
      <c r="G133" s="82" t="s">
        <v>172</v>
      </c>
      <c r="H133" s="82" t="s">
        <v>172</v>
      </c>
      <c r="I133" s="82" t="s">
        <v>172</v>
      </c>
      <c r="J133" s="82" t="s">
        <v>172</v>
      </c>
      <c r="K133" s="82" t="s">
        <v>172</v>
      </c>
      <c r="L133" s="2"/>
    </row>
    <row r="134" spans="1:12" x14ac:dyDescent="0.25">
      <c r="A134" s="85"/>
      <c r="B134" s="87"/>
      <c r="C134" s="83"/>
      <c r="D134" s="83"/>
      <c r="E134" s="83"/>
      <c r="F134" s="83"/>
      <c r="G134" s="83"/>
      <c r="H134" s="83"/>
      <c r="I134" s="83"/>
      <c r="J134" s="83"/>
      <c r="K134" s="83"/>
      <c r="L134" s="2"/>
    </row>
    <row r="135" spans="1:12" x14ac:dyDescent="0.25">
      <c r="A135" s="85"/>
      <c r="B135" s="88"/>
      <c r="C135" s="84"/>
      <c r="D135" s="84"/>
      <c r="E135" s="84"/>
      <c r="F135" s="84"/>
      <c r="G135" s="84"/>
      <c r="H135" s="84"/>
      <c r="I135" s="84"/>
      <c r="J135" s="84"/>
      <c r="K135" s="84"/>
      <c r="L135" s="2"/>
    </row>
    <row r="136" spans="1:12" ht="31.25" x14ac:dyDescent="0.25">
      <c r="A136" s="86"/>
      <c r="B136" s="8" t="s">
        <v>4</v>
      </c>
      <c r="C136" s="5" t="s">
        <v>19</v>
      </c>
      <c r="D136" s="5" t="s">
        <v>19</v>
      </c>
      <c r="E136" s="34" t="s">
        <v>19</v>
      </c>
      <c r="F136" s="5" t="s">
        <v>19</v>
      </c>
      <c r="G136" s="5">
        <f>SUM(G133:G135)</f>
        <v>0</v>
      </c>
      <c r="H136" s="61">
        <f t="shared" ref="H136" si="24">SUM(H133:H135)</f>
        <v>0</v>
      </c>
      <c r="I136" s="61">
        <f t="shared" ref="I136" si="25">SUM(I133:I135)</f>
        <v>0</v>
      </c>
      <c r="J136" s="61">
        <f t="shared" ref="J136" si="26">SUM(J133:J135)</f>
        <v>0</v>
      </c>
      <c r="K136" s="5" t="s">
        <v>19</v>
      </c>
      <c r="L136" s="9"/>
    </row>
    <row r="137" spans="1:12" ht="20.25" customHeight="1" x14ac:dyDescent="0.25">
      <c r="A137" s="82">
        <v>17</v>
      </c>
      <c r="B137" s="82" t="s">
        <v>27</v>
      </c>
      <c r="C137" s="82" t="s">
        <v>172</v>
      </c>
      <c r="D137" s="82" t="s">
        <v>172</v>
      </c>
      <c r="E137" s="82" t="s">
        <v>172</v>
      </c>
      <c r="F137" s="82" t="s">
        <v>172</v>
      </c>
      <c r="G137" s="82" t="s">
        <v>172</v>
      </c>
      <c r="H137" s="82" t="s">
        <v>172</v>
      </c>
      <c r="I137" s="82" t="s">
        <v>172</v>
      </c>
      <c r="J137" s="82" t="s">
        <v>172</v>
      </c>
      <c r="K137" s="82" t="s">
        <v>172</v>
      </c>
      <c r="L137" s="7"/>
    </row>
    <row r="138" spans="1:12" x14ac:dyDescent="0.2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2"/>
    </row>
    <row r="139" spans="1:12" ht="27" customHeight="1" x14ac:dyDescent="0.25">
      <c r="A139" s="83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2"/>
    </row>
    <row r="140" spans="1:12" ht="31.25" x14ac:dyDescent="0.25">
      <c r="A140" s="84"/>
      <c r="B140" s="8" t="s">
        <v>4</v>
      </c>
      <c r="C140" s="5" t="s">
        <v>19</v>
      </c>
      <c r="D140" s="5" t="s">
        <v>19</v>
      </c>
      <c r="E140" s="34" t="s">
        <v>19</v>
      </c>
      <c r="F140" s="5" t="s">
        <v>19</v>
      </c>
      <c r="G140" s="5">
        <f>SUM(G137:G139)</f>
        <v>0</v>
      </c>
      <c r="H140" s="61">
        <f t="shared" ref="H140" si="27">SUM(H137:H139)</f>
        <v>0</v>
      </c>
      <c r="I140" s="61">
        <f t="shared" ref="I140" si="28">SUM(I137:I139)</f>
        <v>0</v>
      </c>
      <c r="J140" s="61">
        <f t="shared" ref="J140" si="29">SUM(J137:J139)</f>
        <v>0</v>
      </c>
      <c r="K140" s="5" t="s">
        <v>19</v>
      </c>
      <c r="L140" s="2"/>
    </row>
    <row r="141" spans="1:12" ht="32.950000000000003" customHeight="1" x14ac:dyDescent="0.25">
      <c r="A141" s="89" t="s">
        <v>5</v>
      </c>
      <c r="B141" s="90"/>
      <c r="C141" s="90"/>
      <c r="D141" s="90"/>
      <c r="E141" s="90"/>
      <c r="F141" s="91"/>
      <c r="G141" s="5">
        <f>G140+G136+G132+G128+G124+G120+G85+G81</f>
        <v>161</v>
      </c>
      <c r="H141" s="61">
        <f>H140+H136+H132+H128+H124+H120+H85+H81</f>
        <v>33822.9</v>
      </c>
      <c r="I141" s="61">
        <f>I140+I136+I132+I128+I124+I120+I85+I81</f>
        <v>16918.45</v>
      </c>
      <c r="J141" s="61">
        <f>J140+J136+J132+J128+J124+J120+J85+J81</f>
        <v>16904.45</v>
      </c>
      <c r="K141" s="5" t="s">
        <v>19</v>
      </c>
      <c r="L141" s="2"/>
    </row>
    <row r="142" spans="1:12" x14ac:dyDescent="0.25">
      <c r="A142" s="82">
        <v>18</v>
      </c>
      <c r="B142" s="82" t="s">
        <v>28</v>
      </c>
      <c r="C142" s="82" t="s">
        <v>172</v>
      </c>
      <c r="D142" s="82" t="s">
        <v>172</v>
      </c>
      <c r="E142" s="82" t="s">
        <v>172</v>
      </c>
      <c r="F142" s="82" t="s">
        <v>172</v>
      </c>
      <c r="G142" s="82" t="s">
        <v>172</v>
      </c>
      <c r="H142" s="82" t="s">
        <v>172</v>
      </c>
      <c r="I142" s="82" t="s">
        <v>172</v>
      </c>
      <c r="J142" s="82" t="s">
        <v>172</v>
      </c>
      <c r="K142" s="82" t="s">
        <v>172</v>
      </c>
      <c r="L142" s="2"/>
    </row>
    <row r="143" spans="1:12" x14ac:dyDescent="0.25">
      <c r="A143" s="85"/>
      <c r="B143" s="87"/>
      <c r="C143" s="83"/>
      <c r="D143" s="83"/>
      <c r="E143" s="83"/>
      <c r="F143" s="83"/>
      <c r="G143" s="83"/>
      <c r="H143" s="83"/>
      <c r="I143" s="83"/>
      <c r="J143" s="83"/>
      <c r="K143" s="83"/>
      <c r="L143" s="2"/>
    </row>
    <row r="144" spans="1:12" x14ac:dyDescent="0.25">
      <c r="A144" s="85"/>
      <c r="B144" s="88"/>
      <c r="C144" s="84"/>
      <c r="D144" s="84"/>
      <c r="E144" s="84"/>
      <c r="F144" s="84"/>
      <c r="G144" s="84"/>
      <c r="H144" s="84"/>
      <c r="I144" s="84"/>
      <c r="J144" s="84"/>
      <c r="K144" s="84"/>
      <c r="L144" s="2"/>
    </row>
    <row r="145" spans="1:12" ht="31.25" x14ac:dyDescent="0.25">
      <c r="A145" s="86"/>
      <c r="B145" s="8" t="s">
        <v>4</v>
      </c>
      <c r="C145" s="5" t="s">
        <v>19</v>
      </c>
      <c r="D145" s="5" t="s">
        <v>19</v>
      </c>
      <c r="E145" s="34" t="s">
        <v>19</v>
      </c>
      <c r="F145" s="5" t="s">
        <v>19</v>
      </c>
      <c r="G145" s="5">
        <f>SUM(G142:G144)</f>
        <v>0</v>
      </c>
      <c r="H145" s="61">
        <f t="shared" ref="H145" si="30">SUM(H142:H144)</f>
        <v>0</v>
      </c>
      <c r="I145" s="61">
        <f t="shared" ref="I145" si="31">SUM(I142:I144)</f>
        <v>0</v>
      </c>
      <c r="J145" s="61">
        <f t="shared" ref="J145" si="32">SUM(J142:J144)</f>
        <v>0</v>
      </c>
      <c r="K145" s="5" t="s">
        <v>19</v>
      </c>
      <c r="L145" s="9"/>
    </row>
    <row r="146" spans="1:12" ht="20.25" customHeight="1" x14ac:dyDescent="0.25">
      <c r="A146" s="82">
        <v>19</v>
      </c>
      <c r="B146" s="82" t="s">
        <v>29</v>
      </c>
      <c r="C146" s="82" t="s">
        <v>172</v>
      </c>
      <c r="D146" s="82" t="s">
        <v>172</v>
      </c>
      <c r="E146" s="82" t="s">
        <v>172</v>
      </c>
      <c r="F146" s="82" t="s">
        <v>172</v>
      </c>
      <c r="G146" s="82" t="s">
        <v>172</v>
      </c>
      <c r="H146" s="82" t="s">
        <v>172</v>
      </c>
      <c r="I146" s="82" t="s">
        <v>172</v>
      </c>
      <c r="J146" s="82" t="s">
        <v>172</v>
      </c>
      <c r="K146" s="82" t="s">
        <v>172</v>
      </c>
      <c r="L146" s="7"/>
    </row>
    <row r="147" spans="1:12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2"/>
    </row>
    <row r="148" spans="1:12" x14ac:dyDescent="0.25">
      <c r="A148" s="83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2"/>
    </row>
    <row r="149" spans="1:12" ht="31.25" x14ac:dyDescent="0.25">
      <c r="A149" s="84"/>
      <c r="B149" s="8" t="s">
        <v>4</v>
      </c>
      <c r="C149" s="5" t="s">
        <v>19</v>
      </c>
      <c r="D149" s="5" t="s">
        <v>19</v>
      </c>
      <c r="E149" s="34" t="s">
        <v>19</v>
      </c>
      <c r="F149" s="5" t="s">
        <v>19</v>
      </c>
      <c r="G149" s="5">
        <f>SUM(G146:G148)</f>
        <v>0</v>
      </c>
      <c r="H149" s="61">
        <f t="shared" ref="H149" si="33">SUM(H146:H148)</f>
        <v>0</v>
      </c>
      <c r="I149" s="61">
        <f t="shared" ref="I149" si="34">SUM(I146:I148)</f>
        <v>0</v>
      </c>
      <c r="J149" s="61">
        <f t="shared" ref="J149" si="35">SUM(J146:J148)</f>
        <v>0</v>
      </c>
      <c r="K149" s="5" t="s">
        <v>19</v>
      </c>
      <c r="L149" s="2"/>
    </row>
    <row r="150" spans="1:12" ht="15.8" customHeight="1" x14ac:dyDescent="0.25">
      <c r="A150" s="82">
        <v>20</v>
      </c>
      <c r="B150" s="82" t="s">
        <v>30</v>
      </c>
      <c r="C150" s="82" t="s">
        <v>172</v>
      </c>
      <c r="D150" s="82" t="s">
        <v>172</v>
      </c>
      <c r="E150" s="82" t="s">
        <v>172</v>
      </c>
      <c r="F150" s="82" t="s">
        <v>172</v>
      </c>
      <c r="G150" s="82" t="s">
        <v>172</v>
      </c>
      <c r="H150" s="82" t="s">
        <v>172</v>
      </c>
      <c r="I150" s="82" t="s">
        <v>172</v>
      </c>
      <c r="J150" s="82" t="s">
        <v>172</v>
      </c>
      <c r="K150" s="82" t="s">
        <v>172</v>
      </c>
      <c r="L150" s="2"/>
    </row>
    <row r="151" spans="1:12" x14ac:dyDescent="0.25">
      <c r="A151" s="85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2"/>
    </row>
    <row r="152" spans="1:12" x14ac:dyDescent="0.25">
      <c r="A152" s="85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2"/>
    </row>
    <row r="153" spans="1:12" ht="31.25" x14ac:dyDescent="0.25">
      <c r="A153" s="86"/>
      <c r="B153" s="8" t="s">
        <v>4</v>
      </c>
      <c r="C153" s="5" t="s">
        <v>19</v>
      </c>
      <c r="D153" s="5" t="s">
        <v>19</v>
      </c>
      <c r="E153" s="34" t="s">
        <v>19</v>
      </c>
      <c r="F153" s="5" t="s">
        <v>19</v>
      </c>
      <c r="G153" s="5">
        <f>SUM(G150:G152)</f>
        <v>0</v>
      </c>
      <c r="H153" s="61">
        <f t="shared" ref="H153" si="36">SUM(H150:H152)</f>
        <v>0</v>
      </c>
      <c r="I153" s="61">
        <f t="shared" ref="I153" si="37">SUM(I150:I152)</f>
        <v>0</v>
      </c>
      <c r="J153" s="61">
        <f t="shared" ref="J153" si="38">SUM(J150:J152)</f>
        <v>0</v>
      </c>
      <c r="K153" s="5" t="s">
        <v>19</v>
      </c>
      <c r="L153" s="9"/>
    </row>
    <row r="154" spans="1:12" ht="20.25" customHeight="1" x14ac:dyDescent="0.25">
      <c r="A154" s="82">
        <v>21</v>
      </c>
      <c r="B154" s="82" t="s">
        <v>31</v>
      </c>
      <c r="C154" s="82" t="s">
        <v>172</v>
      </c>
      <c r="D154" s="82" t="s">
        <v>172</v>
      </c>
      <c r="E154" s="82" t="s">
        <v>172</v>
      </c>
      <c r="F154" s="82" t="s">
        <v>172</v>
      </c>
      <c r="G154" s="82" t="s">
        <v>172</v>
      </c>
      <c r="H154" s="82" t="s">
        <v>172</v>
      </c>
      <c r="I154" s="82" t="s">
        <v>172</v>
      </c>
      <c r="J154" s="82" t="s">
        <v>172</v>
      </c>
      <c r="K154" s="82" t="s">
        <v>172</v>
      </c>
      <c r="L154" s="7"/>
    </row>
    <row r="155" spans="1:12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2"/>
    </row>
    <row r="156" spans="1:12" x14ac:dyDescent="0.25">
      <c r="A156" s="83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2"/>
    </row>
    <row r="157" spans="1:12" ht="31.25" x14ac:dyDescent="0.25">
      <c r="A157" s="84"/>
      <c r="B157" s="8" t="s">
        <v>4</v>
      </c>
      <c r="C157" s="5" t="s">
        <v>19</v>
      </c>
      <c r="D157" s="5" t="s">
        <v>19</v>
      </c>
      <c r="E157" s="34" t="s">
        <v>19</v>
      </c>
      <c r="F157" s="5" t="s">
        <v>19</v>
      </c>
      <c r="G157" s="5">
        <f>SUM(G154:G156)</f>
        <v>0</v>
      </c>
      <c r="H157" s="61">
        <f t="shared" ref="H157" si="39">SUM(H154:H156)</f>
        <v>0</v>
      </c>
      <c r="I157" s="61">
        <f t="shared" ref="I157" si="40">SUM(I154:I156)</f>
        <v>0</v>
      </c>
      <c r="J157" s="61">
        <f t="shared" ref="J157" si="41">SUM(J154:J156)</f>
        <v>0</v>
      </c>
      <c r="K157" s="5" t="s">
        <v>19</v>
      </c>
      <c r="L157" s="2"/>
    </row>
    <row r="158" spans="1:12" x14ac:dyDescent="0.25">
      <c r="A158" s="82">
        <v>22</v>
      </c>
      <c r="B158" s="82" t="s">
        <v>32</v>
      </c>
      <c r="C158" s="82" t="s">
        <v>172</v>
      </c>
      <c r="D158" s="82" t="s">
        <v>172</v>
      </c>
      <c r="E158" s="82" t="s">
        <v>172</v>
      </c>
      <c r="F158" s="82" t="s">
        <v>172</v>
      </c>
      <c r="G158" s="82" t="s">
        <v>172</v>
      </c>
      <c r="H158" s="82" t="s">
        <v>172</v>
      </c>
      <c r="I158" s="82" t="s">
        <v>172</v>
      </c>
      <c r="J158" s="82" t="s">
        <v>172</v>
      </c>
      <c r="K158" s="82" t="s">
        <v>172</v>
      </c>
      <c r="L158" s="2"/>
    </row>
    <row r="159" spans="1:12" x14ac:dyDescent="0.25">
      <c r="A159" s="85"/>
      <c r="B159" s="87"/>
      <c r="C159" s="83"/>
      <c r="D159" s="83"/>
      <c r="E159" s="83"/>
      <c r="F159" s="83"/>
      <c r="G159" s="83"/>
      <c r="H159" s="83"/>
      <c r="I159" s="83"/>
      <c r="J159" s="83"/>
      <c r="K159" s="83"/>
      <c r="L159" s="2"/>
    </row>
    <row r="160" spans="1:12" x14ac:dyDescent="0.25">
      <c r="A160" s="85"/>
      <c r="B160" s="88"/>
      <c r="C160" s="84"/>
      <c r="D160" s="84"/>
      <c r="E160" s="84"/>
      <c r="F160" s="84"/>
      <c r="G160" s="84"/>
      <c r="H160" s="84"/>
      <c r="I160" s="84"/>
      <c r="J160" s="84"/>
      <c r="K160" s="84"/>
      <c r="L160" s="2"/>
    </row>
    <row r="161" spans="1:12" ht="31.25" x14ac:dyDescent="0.25">
      <c r="A161" s="86"/>
      <c r="B161" s="8" t="s">
        <v>4</v>
      </c>
      <c r="C161" s="5" t="s">
        <v>19</v>
      </c>
      <c r="D161" s="5" t="s">
        <v>19</v>
      </c>
      <c r="E161" s="34" t="s">
        <v>19</v>
      </c>
      <c r="F161" s="5" t="s">
        <v>19</v>
      </c>
      <c r="G161" s="5">
        <f>SUM(G158:G160)</f>
        <v>0</v>
      </c>
      <c r="H161" s="61">
        <f t="shared" ref="H161" si="42">SUM(H158:H160)</f>
        <v>0</v>
      </c>
      <c r="I161" s="61">
        <f t="shared" ref="I161" si="43">SUM(I158:I160)</f>
        <v>0</v>
      </c>
      <c r="J161" s="61">
        <f t="shared" ref="J161" si="44">SUM(J158:J160)</f>
        <v>0</v>
      </c>
      <c r="K161" s="5" t="s">
        <v>19</v>
      </c>
      <c r="L161" s="9"/>
    </row>
    <row r="162" spans="1:12" ht="20.25" customHeight="1" x14ac:dyDescent="0.25">
      <c r="A162" s="82">
        <v>23</v>
      </c>
      <c r="B162" s="82" t="s">
        <v>33</v>
      </c>
      <c r="C162" s="82" t="s">
        <v>172</v>
      </c>
      <c r="D162" s="82" t="s">
        <v>172</v>
      </c>
      <c r="E162" s="82" t="s">
        <v>172</v>
      </c>
      <c r="F162" s="82" t="s">
        <v>172</v>
      </c>
      <c r="G162" s="82" t="s">
        <v>172</v>
      </c>
      <c r="H162" s="82" t="s">
        <v>172</v>
      </c>
      <c r="I162" s="82" t="s">
        <v>172</v>
      </c>
      <c r="J162" s="82" t="s">
        <v>172</v>
      </c>
      <c r="K162" s="82" t="s">
        <v>172</v>
      </c>
      <c r="L162" s="7"/>
    </row>
    <row r="163" spans="1:12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2"/>
    </row>
    <row r="164" spans="1:12" x14ac:dyDescent="0.25">
      <c r="A164" s="83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2"/>
    </row>
    <row r="165" spans="1:12" ht="31.25" x14ac:dyDescent="0.25">
      <c r="A165" s="84"/>
      <c r="B165" s="8" t="s">
        <v>4</v>
      </c>
      <c r="C165" s="5" t="s">
        <v>19</v>
      </c>
      <c r="D165" s="5" t="s">
        <v>19</v>
      </c>
      <c r="E165" s="34" t="s">
        <v>19</v>
      </c>
      <c r="F165" s="5" t="s">
        <v>19</v>
      </c>
      <c r="G165" s="5">
        <f>SUM(G162:G164)</f>
        <v>0</v>
      </c>
      <c r="H165" s="61">
        <f t="shared" ref="H165" si="45">SUM(H162:H164)</f>
        <v>0</v>
      </c>
      <c r="I165" s="61">
        <f t="shared" ref="I165" si="46">SUM(I162:I164)</f>
        <v>0</v>
      </c>
      <c r="J165" s="61">
        <f t="shared" ref="J165" si="47">SUM(J162:J164)</f>
        <v>0</v>
      </c>
      <c r="K165" s="5" t="s">
        <v>19</v>
      </c>
      <c r="L165" s="2"/>
    </row>
    <row r="166" spans="1:12" ht="27.7" customHeight="1" x14ac:dyDescent="0.25">
      <c r="A166" s="89" t="s">
        <v>6</v>
      </c>
      <c r="B166" s="90"/>
      <c r="C166" s="90"/>
      <c r="D166" s="90"/>
      <c r="E166" s="90"/>
      <c r="F166" s="91"/>
      <c r="G166" s="5">
        <f>G165+G161+G157+G153+G149+G145</f>
        <v>0</v>
      </c>
      <c r="H166" s="61">
        <f t="shared" ref="H166:J166" si="48">H165+H161+H157+H153+H149+H145</f>
        <v>0</v>
      </c>
      <c r="I166" s="61">
        <f t="shared" si="48"/>
        <v>0</v>
      </c>
      <c r="J166" s="61">
        <f t="shared" si="48"/>
        <v>0</v>
      </c>
      <c r="K166" s="5" t="s">
        <v>19</v>
      </c>
      <c r="L166" s="2"/>
    </row>
    <row r="167" spans="1:12" ht="27" customHeight="1" x14ac:dyDescent="0.25">
      <c r="A167" s="89" t="s">
        <v>7</v>
      </c>
      <c r="B167" s="90"/>
      <c r="C167" s="90"/>
      <c r="D167" s="90"/>
      <c r="E167" s="90"/>
      <c r="F167" s="91"/>
      <c r="G167" s="5">
        <f>G166+G141+G77</f>
        <v>199</v>
      </c>
      <c r="H167" s="61">
        <f>H166+H141+H77</f>
        <v>161599.9</v>
      </c>
      <c r="I167" s="61">
        <f>I166+I141+I77</f>
        <v>103389.51000000004</v>
      </c>
      <c r="J167" s="61">
        <f>J166+J141+J77</f>
        <v>58210.389999999985</v>
      </c>
      <c r="K167" s="5" t="s">
        <v>19</v>
      </c>
      <c r="L167" s="2"/>
    </row>
  </sheetData>
  <mergeCells count="238">
    <mergeCell ref="H158:H160"/>
    <mergeCell ref="I158:I160"/>
    <mergeCell ref="J158:J160"/>
    <mergeCell ref="K158:K160"/>
    <mergeCell ref="C162:C164"/>
    <mergeCell ref="D162:D164"/>
    <mergeCell ref="E162:E164"/>
    <mergeCell ref="F162:F164"/>
    <mergeCell ref="G162:G164"/>
    <mergeCell ref="H162:H164"/>
    <mergeCell ref="I162:I164"/>
    <mergeCell ref="J162:J164"/>
    <mergeCell ref="K162:K164"/>
    <mergeCell ref="C158:C160"/>
    <mergeCell ref="D158:D160"/>
    <mergeCell ref="E158:E160"/>
    <mergeCell ref="F158:F160"/>
    <mergeCell ref="G158:G160"/>
    <mergeCell ref="H150:H152"/>
    <mergeCell ref="I150:I152"/>
    <mergeCell ref="J150:J152"/>
    <mergeCell ref="K150:K152"/>
    <mergeCell ref="C154:C156"/>
    <mergeCell ref="D154:D156"/>
    <mergeCell ref="E154:E156"/>
    <mergeCell ref="F154:F156"/>
    <mergeCell ref="G154:G156"/>
    <mergeCell ref="H154:H156"/>
    <mergeCell ref="I154:I156"/>
    <mergeCell ref="J154:J156"/>
    <mergeCell ref="K154:K156"/>
    <mergeCell ref="C150:C152"/>
    <mergeCell ref="D150:D152"/>
    <mergeCell ref="E150:E152"/>
    <mergeCell ref="F150:F152"/>
    <mergeCell ref="G150:G152"/>
    <mergeCell ref="H142:H144"/>
    <mergeCell ref="I142:I144"/>
    <mergeCell ref="J142:J144"/>
    <mergeCell ref="K142:K144"/>
    <mergeCell ref="C146:C148"/>
    <mergeCell ref="D146:D148"/>
    <mergeCell ref="E146:E148"/>
    <mergeCell ref="F146:F148"/>
    <mergeCell ref="G146:G148"/>
    <mergeCell ref="H146:H148"/>
    <mergeCell ref="I146:I148"/>
    <mergeCell ref="J146:J148"/>
    <mergeCell ref="K146:K148"/>
    <mergeCell ref="C142:C144"/>
    <mergeCell ref="D142:D144"/>
    <mergeCell ref="E142:E144"/>
    <mergeCell ref="F142:F144"/>
    <mergeCell ref="G142:G144"/>
    <mergeCell ref="H133:H135"/>
    <mergeCell ref="I133:I135"/>
    <mergeCell ref="J133:J135"/>
    <mergeCell ref="K133:K135"/>
    <mergeCell ref="C137:C139"/>
    <mergeCell ref="D137:D139"/>
    <mergeCell ref="E137:E139"/>
    <mergeCell ref="F137:F139"/>
    <mergeCell ref="G137:G139"/>
    <mergeCell ref="H137:H139"/>
    <mergeCell ref="I137:I139"/>
    <mergeCell ref="J137:J139"/>
    <mergeCell ref="K137:K139"/>
    <mergeCell ref="C133:C135"/>
    <mergeCell ref="D133:D135"/>
    <mergeCell ref="E133:E135"/>
    <mergeCell ref="F133:F135"/>
    <mergeCell ref="G133:G135"/>
    <mergeCell ref="H125:H127"/>
    <mergeCell ref="I125:I127"/>
    <mergeCell ref="J125:J127"/>
    <mergeCell ref="K125:K127"/>
    <mergeCell ref="C129:C131"/>
    <mergeCell ref="D129:D131"/>
    <mergeCell ref="E129:E131"/>
    <mergeCell ref="F129:F131"/>
    <mergeCell ref="G129:G131"/>
    <mergeCell ref="H129:H131"/>
    <mergeCell ref="I129:I131"/>
    <mergeCell ref="J129:J131"/>
    <mergeCell ref="K129:K131"/>
    <mergeCell ref="C125:C127"/>
    <mergeCell ref="D125:D127"/>
    <mergeCell ref="E125:E127"/>
    <mergeCell ref="F125:F127"/>
    <mergeCell ref="G125:G127"/>
    <mergeCell ref="H82:H84"/>
    <mergeCell ref="I82:I84"/>
    <mergeCell ref="J82:J84"/>
    <mergeCell ref="K82:K84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C82:C84"/>
    <mergeCell ref="D82:D84"/>
    <mergeCell ref="E82:E84"/>
    <mergeCell ref="F82:F84"/>
    <mergeCell ref="G82:G84"/>
    <mergeCell ref="H73:H75"/>
    <mergeCell ref="I73:I75"/>
    <mergeCell ref="J73:J75"/>
    <mergeCell ref="K73:K75"/>
    <mergeCell ref="C78:C80"/>
    <mergeCell ref="D78:D80"/>
    <mergeCell ref="E78:E80"/>
    <mergeCell ref="F78:F80"/>
    <mergeCell ref="G78:G80"/>
    <mergeCell ref="H78:H80"/>
    <mergeCell ref="I78:I80"/>
    <mergeCell ref="J78:J80"/>
    <mergeCell ref="K78:K80"/>
    <mergeCell ref="C73:C75"/>
    <mergeCell ref="D73:D75"/>
    <mergeCell ref="E73:E75"/>
    <mergeCell ref="F73:F75"/>
    <mergeCell ref="G73:G75"/>
    <mergeCell ref="H56:H58"/>
    <mergeCell ref="I56:I58"/>
    <mergeCell ref="J56:J58"/>
    <mergeCell ref="K56:K58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C56:C58"/>
    <mergeCell ref="D56:D58"/>
    <mergeCell ref="E56:E58"/>
    <mergeCell ref="F56:F58"/>
    <mergeCell ref="G56:G58"/>
    <mergeCell ref="J17:J19"/>
    <mergeCell ref="K17:K19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E17:E19"/>
    <mergeCell ref="F17:F19"/>
    <mergeCell ref="G17:G19"/>
    <mergeCell ref="H17:H19"/>
    <mergeCell ref="I17:I19"/>
    <mergeCell ref="E13:E15"/>
    <mergeCell ref="F13:F15"/>
    <mergeCell ref="G13:G15"/>
    <mergeCell ref="H13:H15"/>
    <mergeCell ref="I13:I15"/>
    <mergeCell ref="J13:J15"/>
    <mergeCell ref="K13:K15"/>
    <mergeCell ref="F9:F11"/>
    <mergeCell ref="G9:G11"/>
    <mergeCell ref="H9:H11"/>
    <mergeCell ref="I9:I11"/>
    <mergeCell ref="J9:J11"/>
    <mergeCell ref="A4:K4"/>
    <mergeCell ref="A5:A7"/>
    <mergeCell ref="B5:B7"/>
    <mergeCell ref="D5:D7"/>
    <mergeCell ref="F5:F7"/>
    <mergeCell ref="G5:K6"/>
    <mergeCell ref="B21:B23"/>
    <mergeCell ref="E5:E7"/>
    <mergeCell ref="C5:C7"/>
    <mergeCell ref="B9:B11"/>
    <mergeCell ref="A9:A12"/>
    <mergeCell ref="B13:B15"/>
    <mergeCell ref="A13:A16"/>
    <mergeCell ref="A21:A24"/>
    <mergeCell ref="A17:A20"/>
    <mergeCell ref="B17:B19"/>
    <mergeCell ref="C9:C11"/>
    <mergeCell ref="D9:D11"/>
    <mergeCell ref="E9:E11"/>
    <mergeCell ref="C17:C19"/>
    <mergeCell ref="D17:D19"/>
    <mergeCell ref="K9:K11"/>
    <mergeCell ref="C13:C15"/>
    <mergeCell ref="D13:D15"/>
    <mergeCell ref="A56:A59"/>
    <mergeCell ref="B56:B58"/>
    <mergeCell ref="A60:A68"/>
    <mergeCell ref="B60:B67"/>
    <mergeCell ref="A25:A55"/>
    <mergeCell ref="B25:B54"/>
    <mergeCell ref="A69:A72"/>
    <mergeCell ref="B69:B71"/>
    <mergeCell ref="A121:A124"/>
    <mergeCell ref="B121:B123"/>
    <mergeCell ref="A86:A120"/>
    <mergeCell ref="B86:B119"/>
    <mergeCell ref="A78:A81"/>
    <mergeCell ref="B78:B80"/>
    <mergeCell ref="A82:A85"/>
    <mergeCell ref="B82:B84"/>
    <mergeCell ref="A73:A76"/>
    <mergeCell ref="B73:B75"/>
    <mergeCell ref="A77:F77"/>
    <mergeCell ref="A129:A132"/>
    <mergeCell ref="B129:B131"/>
    <mergeCell ref="A125:A128"/>
    <mergeCell ref="B125:B127"/>
    <mergeCell ref="A137:A140"/>
    <mergeCell ref="B137:B139"/>
    <mergeCell ref="A133:A136"/>
    <mergeCell ref="B133:B135"/>
    <mergeCell ref="A167:F167"/>
    <mergeCell ref="A141:F141"/>
    <mergeCell ref="A162:A165"/>
    <mergeCell ref="B162:B164"/>
    <mergeCell ref="A158:A161"/>
    <mergeCell ref="B158:B160"/>
    <mergeCell ref="A154:A157"/>
    <mergeCell ref="B154:B156"/>
    <mergeCell ref="A150:A153"/>
    <mergeCell ref="B150:B152"/>
    <mergeCell ref="A142:A145"/>
    <mergeCell ref="B142:B144"/>
    <mergeCell ref="A146:A149"/>
    <mergeCell ref="B146:B148"/>
    <mergeCell ref="A166:F166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rowBreaks count="5" manualBreakCount="5">
    <brk id="24" max="16383" man="1"/>
    <brk id="55" max="10" man="1"/>
    <brk id="81" max="16383" man="1"/>
    <brk id="116" max="10" man="1"/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zoomScaleNormal="100" workbookViewId="0">
      <pane ySplit="11" topLeftCell="A12" activePane="bottomLeft" state="frozen"/>
      <selection pane="bottomLeft" activeCell="G67" sqref="G67"/>
    </sheetView>
  </sheetViews>
  <sheetFormatPr defaultColWidth="9.125" defaultRowHeight="15.65" x14ac:dyDescent="0.25"/>
  <cols>
    <col min="1" max="1" width="6" style="15" customWidth="1"/>
    <col min="2" max="2" width="21.375" style="7" customWidth="1"/>
    <col min="3" max="3" width="26.125" style="7" customWidth="1"/>
    <col min="4" max="4" width="16.875" style="7" customWidth="1"/>
    <col min="5" max="5" width="9.875" style="7" customWidth="1"/>
    <col min="6" max="6" width="10.25" style="7" customWidth="1"/>
    <col min="7" max="7" width="10.625" style="7" customWidth="1"/>
    <col min="8" max="8" width="13" style="7" customWidth="1"/>
    <col min="9" max="9" width="14" style="7" customWidth="1"/>
    <col min="10" max="16384" width="9.125" style="7"/>
  </cols>
  <sheetData>
    <row r="1" spans="1:9" s="1" customFormat="1" x14ac:dyDescent="0.25">
      <c r="A1" s="19"/>
      <c r="H1" s="1" t="s">
        <v>88</v>
      </c>
    </row>
    <row r="2" spans="1:9" s="1" customFormat="1" x14ac:dyDescent="0.25">
      <c r="A2" s="19"/>
      <c r="H2" s="1" t="s">
        <v>60</v>
      </c>
    </row>
    <row r="3" spans="1:9" s="1" customFormat="1" x14ac:dyDescent="0.25">
      <c r="A3" s="16"/>
      <c r="B3" s="17"/>
      <c r="C3" s="17"/>
      <c r="D3" s="17"/>
      <c r="E3" s="17"/>
      <c r="F3" s="17"/>
      <c r="G3" s="17"/>
      <c r="H3" s="17"/>
      <c r="I3" s="17"/>
    </row>
    <row r="4" spans="1:9" s="1" customFormat="1" hidden="1" x14ac:dyDescent="0.25">
      <c r="A4" s="16"/>
      <c r="B4" s="17"/>
      <c r="C4" s="17"/>
      <c r="D4" s="17"/>
      <c r="E4" s="17"/>
      <c r="F4" s="17"/>
      <c r="G4" s="17"/>
      <c r="H4" s="17"/>
      <c r="I4" s="17"/>
    </row>
    <row r="5" spans="1:9" hidden="1" x14ac:dyDescent="0.25">
      <c r="A5" s="18"/>
      <c r="B5" s="18"/>
      <c r="C5" s="18"/>
      <c r="D5" s="18"/>
      <c r="E5" s="18"/>
      <c r="F5" s="18"/>
      <c r="G5" s="18"/>
      <c r="H5" s="18"/>
      <c r="I5" s="18"/>
    </row>
    <row r="6" spans="1:9" hidden="1" x14ac:dyDescent="0.25">
      <c r="A6" s="18"/>
      <c r="B6" s="18"/>
      <c r="C6" s="18"/>
      <c r="D6" s="18"/>
      <c r="E6" s="18"/>
      <c r="F6" s="18"/>
      <c r="G6" s="18"/>
      <c r="H6" s="18"/>
      <c r="I6" s="18"/>
    </row>
    <row r="7" spans="1:9" hidden="1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ht="14.95" customHeight="1" x14ac:dyDescent="0.25">
      <c r="A8" s="89" t="s">
        <v>71</v>
      </c>
      <c r="B8" s="90"/>
      <c r="C8" s="90"/>
      <c r="D8" s="90"/>
      <c r="E8" s="90"/>
      <c r="F8" s="90"/>
      <c r="G8" s="90"/>
      <c r="H8" s="90"/>
      <c r="I8" s="91"/>
    </row>
    <row r="9" spans="1:9" ht="26.35" customHeight="1" x14ac:dyDescent="0.25">
      <c r="A9" s="112" t="s">
        <v>0</v>
      </c>
      <c r="B9" s="100" t="s">
        <v>1</v>
      </c>
      <c r="C9" s="115" t="s">
        <v>35</v>
      </c>
      <c r="D9" s="116"/>
      <c r="E9" s="100" t="s">
        <v>36</v>
      </c>
      <c r="F9" s="115" t="s">
        <v>2</v>
      </c>
      <c r="G9" s="125"/>
      <c r="H9" s="116"/>
      <c r="I9" s="100" t="s">
        <v>37</v>
      </c>
    </row>
    <row r="10" spans="1:9" ht="26.35" customHeight="1" x14ac:dyDescent="0.25">
      <c r="A10" s="113"/>
      <c r="B10" s="124"/>
      <c r="C10" s="100" t="s">
        <v>51</v>
      </c>
      <c r="D10" s="100" t="s">
        <v>91</v>
      </c>
      <c r="E10" s="124"/>
      <c r="F10" s="100" t="s">
        <v>38</v>
      </c>
      <c r="G10" s="100" t="s">
        <v>39</v>
      </c>
      <c r="H10" s="100" t="s">
        <v>40</v>
      </c>
      <c r="I10" s="124"/>
    </row>
    <row r="11" spans="1:9" ht="26.35" customHeight="1" x14ac:dyDescent="0.25">
      <c r="A11" s="114"/>
      <c r="B11" s="118"/>
      <c r="C11" s="118"/>
      <c r="D11" s="118"/>
      <c r="E11" s="118"/>
      <c r="F11" s="118"/>
      <c r="G11" s="118"/>
      <c r="H11" s="118"/>
      <c r="I11" s="118"/>
    </row>
    <row r="12" spans="1:9" s="30" customFormat="1" ht="14.95" customHeight="1" x14ac:dyDescent="0.25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</row>
    <row r="13" spans="1:9" ht="14.95" customHeight="1" x14ac:dyDescent="0.25">
      <c r="A13" s="103" t="s">
        <v>44</v>
      </c>
      <c r="B13" s="82" t="s">
        <v>52</v>
      </c>
      <c r="C13" s="82" t="s">
        <v>172</v>
      </c>
      <c r="D13" s="82" t="s">
        <v>172</v>
      </c>
      <c r="E13" s="82" t="s">
        <v>172</v>
      </c>
      <c r="F13" s="82" t="s">
        <v>172</v>
      </c>
      <c r="G13" s="82" t="s">
        <v>172</v>
      </c>
      <c r="H13" s="82" t="s">
        <v>172</v>
      </c>
      <c r="I13" s="82" t="s">
        <v>172</v>
      </c>
    </row>
    <row r="14" spans="1:9" ht="14.95" customHeight="1" x14ac:dyDescent="0.25">
      <c r="A14" s="104"/>
      <c r="B14" s="83"/>
      <c r="C14" s="83"/>
      <c r="D14" s="83"/>
      <c r="E14" s="83"/>
      <c r="F14" s="83"/>
      <c r="G14" s="83"/>
      <c r="H14" s="83"/>
      <c r="I14" s="83"/>
    </row>
    <row r="15" spans="1:9" ht="14.95" customHeight="1" x14ac:dyDescent="0.25">
      <c r="A15" s="104"/>
      <c r="B15" s="84"/>
      <c r="C15" s="84"/>
      <c r="D15" s="84"/>
      <c r="E15" s="84"/>
      <c r="F15" s="84"/>
      <c r="G15" s="84"/>
      <c r="H15" s="84"/>
      <c r="I15" s="84"/>
    </row>
    <row r="16" spans="1:9" ht="30.1" customHeight="1" x14ac:dyDescent="0.25">
      <c r="A16" s="105"/>
      <c r="B16" s="8" t="s">
        <v>4</v>
      </c>
      <c r="C16" s="14" t="s">
        <v>19</v>
      </c>
      <c r="D16" s="14" t="s">
        <v>19</v>
      </c>
      <c r="E16" s="14" t="s">
        <v>19</v>
      </c>
      <c r="F16" s="14">
        <f>SUM(F13:F15)</f>
        <v>0</v>
      </c>
      <c r="G16" s="14" t="s">
        <v>19</v>
      </c>
      <c r="H16" s="73">
        <f t="shared" ref="H16" si="0">SUM(H13:H15)</f>
        <v>0</v>
      </c>
      <c r="I16" s="14" t="s">
        <v>19</v>
      </c>
    </row>
    <row r="17" spans="1:9" ht="14.95" customHeight="1" x14ac:dyDescent="0.25">
      <c r="A17" s="103" t="s">
        <v>45</v>
      </c>
      <c r="B17" s="82" t="s">
        <v>53</v>
      </c>
      <c r="C17" s="82" t="s">
        <v>172</v>
      </c>
      <c r="D17" s="82" t="s">
        <v>172</v>
      </c>
      <c r="E17" s="82" t="s">
        <v>172</v>
      </c>
      <c r="F17" s="82" t="s">
        <v>172</v>
      </c>
      <c r="G17" s="82" t="s">
        <v>172</v>
      </c>
      <c r="H17" s="82" t="s">
        <v>172</v>
      </c>
      <c r="I17" s="82" t="s">
        <v>172</v>
      </c>
    </row>
    <row r="18" spans="1:9" ht="14.95" customHeight="1" x14ac:dyDescent="0.25">
      <c r="A18" s="104"/>
      <c r="B18" s="83"/>
      <c r="C18" s="83"/>
      <c r="D18" s="83"/>
      <c r="E18" s="83"/>
      <c r="F18" s="83"/>
      <c r="G18" s="83"/>
      <c r="H18" s="83"/>
      <c r="I18" s="83"/>
    </row>
    <row r="19" spans="1:9" ht="14.95" customHeight="1" x14ac:dyDescent="0.25">
      <c r="A19" s="104"/>
      <c r="B19" s="84"/>
      <c r="C19" s="84"/>
      <c r="D19" s="84"/>
      <c r="E19" s="84"/>
      <c r="F19" s="84"/>
      <c r="G19" s="84"/>
      <c r="H19" s="84"/>
      <c r="I19" s="84"/>
    </row>
    <row r="20" spans="1:9" ht="28.55" customHeight="1" x14ac:dyDescent="0.25">
      <c r="A20" s="105"/>
      <c r="B20" s="8" t="s">
        <v>4</v>
      </c>
      <c r="C20" s="14" t="s">
        <v>19</v>
      </c>
      <c r="D20" s="14" t="s">
        <v>19</v>
      </c>
      <c r="E20" s="14" t="s">
        <v>19</v>
      </c>
      <c r="F20" s="14">
        <f>SUM(F17:F19)</f>
        <v>0</v>
      </c>
      <c r="G20" s="14" t="s">
        <v>19</v>
      </c>
      <c r="H20" s="73">
        <f t="shared" ref="H20" si="1">SUM(H17:H19)</f>
        <v>0</v>
      </c>
      <c r="I20" s="14" t="s">
        <v>19</v>
      </c>
    </row>
    <row r="21" spans="1:9" ht="14.95" customHeight="1" x14ac:dyDescent="0.25">
      <c r="A21" s="103" t="s">
        <v>46</v>
      </c>
      <c r="B21" s="82" t="s">
        <v>54</v>
      </c>
      <c r="C21" s="82" t="s">
        <v>172</v>
      </c>
      <c r="D21" s="82" t="s">
        <v>172</v>
      </c>
      <c r="E21" s="82" t="s">
        <v>172</v>
      </c>
      <c r="F21" s="82" t="s">
        <v>172</v>
      </c>
      <c r="G21" s="82" t="s">
        <v>172</v>
      </c>
      <c r="H21" s="82" t="s">
        <v>172</v>
      </c>
      <c r="I21" s="82" t="s">
        <v>172</v>
      </c>
    </row>
    <row r="22" spans="1:9" ht="14.95" customHeight="1" x14ac:dyDescent="0.25">
      <c r="A22" s="104"/>
      <c r="B22" s="83"/>
      <c r="C22" s="83"/>
      <c r="D22" s="83"/>
      <c r="E22" s="83"/>
      <c r="F22" s="83"/>
      <c r="G22" s="83"/>
      <c r="H22" s="83"/>
      <c r="I22" s="83"/>
    </row>
    <row r="23" spans="1:9" ht="14.95" customHeight="1" x14ac:dyDescent="0.25">
      <c r="A23" s="104"/>
      <c r="B23" s="84"/>
      <c r="C23" s="84"/>
      <c r="D23" s="84"/>
      <c r="E23" s="84"/>
      <c r="F23" s="84"/>
      <c r="G23" s="84"/>
      <c r="H23" s="84"/>
      <c r="I23" s="84"/>
    </row>
    <row r="24" spans="1:9" ht="32.950000000000003" customHeight="1" x14ac:dyDescent="0.25">
      <c r="A24" s="105"/>
      <c r="B24" s="8" t="s">
        <v>4</v>
      </c>
      <c r="C24" s="14" t="s">
        <v>19</v>
      </c>
      <c r="D24" s="14" t="s">
        <v>19</v>
      </c>
      <c r="E24" s="14" t="s">
        <v>19</v>
      </c>
      <c r="F24" s="14">
        <f>SUM(F21:F23)</f>
        <v>0</v>
      </c>
      <c r="G24" s="14" t="s">
        <v>19</v>
      </c>
      <c r="H24" s="73">
        <f t="shared" ref="H24" si="2">SUM(H21:H23)</f>
        <v>0</v>
      </c>
      <c r="I24" s="14" t="s">
        <v>19</v>
      </c>
    </row>
    <row r="25" spans="1:9" ht="14.95" customHeight="1" x14ac:dyDescent="0.25">
      <c r="A25" s="103" t="s">
        <v>47</v>
      </c>
      <c r="B25" s="82" t="s">
        <v>55</v>
      </c>
      <c r="C25" s="82" t="s">
        <v>172</v>
      </c>
      <c r="D25" s="82" t="s">
        <v>172</v>
      </c>
      <c r="E25" s="82" t="s">
        <v>172</v>
      </c>
      <c r="F25" s="82" t="s">
        <v>172</v>
      </c>
      <c r="G25" s="82" t="s">
        <v>172</v>
      </c>
      <c r="H25" s="82" t="s">
        <v>172</v>
      </c>
      <c r="I25" s="82" t="s">
        <v>172</v>
      </c>
    </row>
    <row r="26" spans="1:9" ht="14.95" customHeight="1" x14ac:dyDescent="0.25">
      <c r="A26" s="104"/>
      <c r="B26" s="83"/>
      <c r="C26" s="83"/>
      <c r="D26" s="83"/>
      <c r="E26" s="83"/>
      <c r="F26" s="83"/>
      <c r="G26" s="83"/>
      <c r="H26" s="83"/>
      <c r="I26" s="83"/>
    </row>
    <row r="27" spans="1:9" ht="22.6" customHeight="1" x14ac:dyDescent="0.25">
      <c r="A27" s="104"/>
      <c r="B27" s="84"/>
      <c r="C27" s="84"/>
      <c r="D27" s="84"/>
      <c r="E27" s="84"/>
      <c r="F27" s="84"/>
      <c r="G27" s="84"/>
      <c r="H27" s="84"/>
      <c r="I27" s="84"/>
    </row>
    <row r="28" spans="1:9" ht="31.6" customHeight="1" x14ac:dyDescent="0.25">
      <c r="A28" s="105"/>
      <c r="B28" s="8" t="s">
        <v>4</v>
      </c>
      <c r="C28" s="14" t="s">
        <v>19</v>
      </c>
      <c r="D28" s="14" t="s">
        <v>19</v>
      </c>
      <c r="E28" s="14" t="s">
        <v>19</v>
      </c>
      <c r="F28" s="14">
        <f>SUM(F25:F27)</f>
        <v>0</v>
      </c>
      <c r="G28" s="14" t="s">
        <v>19</v>
      </c>
      <c r="H28" s="73">
        <f t="shared" ref="H28" si="3">SUM(H25:H27)</f>
        <v>0</v>
      </c>
      <c r="I28" s="14" t="s">
        <v>19</v>
      </c>
    </row>
    <row r="29" spans="1:9" ht="14.95" customHeight="1" x14ac:dyDescent="0.25">
      <c r="A29" s="103" t="s">
        <v>48</v>
      </c>
      <c r="B29" s="82" t="s">
        <v>56</v>
      </c>
      <c r="C29" s="82" t="s">
        <v>172</v>
      </c>
      <c r="D29" s="82" t="s">
        <v>172</v>
      </c>
      <c r="E29" s="82" t="s">
        <v>172</v>
      </c>
      <c r="F29" s="82" t="s">
        <v>172</v>
      </c>
      <c r="G29" s="82" t="s">
        <v>172</v>
      </c>
      <c r="H29" s="82" t="s">
        <v>172</v>
      </c>
      <c r="I29" s="82" t="s">
        <v>172</v>
      </c>
    </row>
    <row r="30" spans="1:9" ht="14.95" customHeight="1" x14ac:dyDescent="0.25">
      <c r="A30" s="104"/>
      <c r="B30" s="83"/>
      <c r="C30" s="83"/>
      <c r="D30" s="83"/>
      <c r="E30" s="83"/>
      <c r="F30" s="83"/>
      <c r="G30" s="83"/>
      <c r="H30" s="83"/>
      <c r="I30" s="83"/>
    </row>
    <row r="31" spans="1:9" ht="14.95" customHeight="1" x14ac:dyDescent="0.25">
      <c r="A31" s="104"/>
      <c r="B31" s="84"/>
      <c r="C31" s="84"/>
      <c r="D31" s="84"/>
      <c r="E31" s="84"/>
      <c r="F31" s="84"/>
      <c r="G31" s="84"/>
      <c r="H31" s="84"/>
      <c r="I31" s="84"/>
    </row>
    <row r="32" spans="1:9" ht="31.6" customHeight="1" x14ac:dyDescent="0.25">
      <c r="A32" s="105"/>
      <c r="B32" s="8" t="s">
        <v>4</v>
      </c>
      <c r="C32" s="14" t="s">
        <v>19</v>
      </c>
      <c r="D32" s="14" t="s">
        <v>19</v>
      </c>
      <c r="E32" s="14" t="s">
        <v>19</v>
      </c>
      <c r="F32" s="14">
        <f>SUM(F29:F31)</f>
        <v>0</v>
      </c>
      <c r="G32" s="14" t="s">
        <v>19</v>
      </c>
      <c r="H32" s="73">
        <f t="shared" ref="H32" si="4">SUM(H29:H31)</f>
        <v>0</v>
      </c>
      <c r="I32" s="14" t="s">
        <v>19</v>
      </c>
    </row>
    <row r="33" spans="1:9" ht="15.8" customHeight="1" x14ac:dyDescent="0.25">
      <c r="A33" s="122" t="s">
        <v>49</v>
      </c>
      <c r="B33" s="119" t="s">
        <v>57</v>
      </c>
      <c r="C33" s="82" t="s">
        <v>172</v>
      </c>
      <c r="D33" s="82" t="s">
        <v>172</v>
      </c>
      <c r="E33" s="82" t="s">
        <v>172</v>
      </c>
      <c r="F33" s="82" t="s">
        <v>172</v>
      </c>
      <c r="G33" s="82" t="s">
        <v>172</v>
      </c>
      <c r="H33" s="82" t="s">
        <v>172</v>
      </c>
      <c r="I33" s="82" t="s">
        <v>172</v>
      </c>
    </row>
    <row r="34" spans="1:9" ht="15.8" customHeight="1" x14ac:dyDescent="0.25">
      <c r="A34" s="122"/>
      <c r="B34" s="120"/>
      <c r="C34" s="83"/>
      <c r="D34" s="83"/>
      <c r="E34" s="83"/>
      <c r="F34" s="83"/>
      <c r="G34" s="83"/>
      <c r="H34" s="83"/>
      <c r="I34" s="83"/>
    </row>
    <row r="35" spans="1:9" ht="15.8" customHeight="1" x14ac:dyDescent="0.25">
      <c r="A35" s="122"/>
      <c r="B35" s="121"/>
      <c r="C35" s="84"/>
      <c r="D35" s="84"/>
      <c r="E35" s="84"/>
      <c r="F35" s="84"/>
      <c r="G35" s="84"/>
      <c r="H35" s="84"/>
      <c r="I35" s="84"/>
    </row>
    <row r="36" spans="1:9" ht="30.75" customHeight="1" x14ac:dyDescent="0.25">
      <c r="A36" s="122"/>
      <c r="B36" s="11" t="s">
        <v>4</v>
      </c>
      <c r="C36" s="14" t="s">
        <v>19</v>
      </c>
      <c r="D36" s="14" t="s">
        <v>19</v>
      </c>
      <c r="E36" s="14" t="s">
        <v>19</v>
      </c>
      <c r="F36" s="14">
        <f>SUM(F33:F35)</f>
        <v>0</v>
      </c>
      <c r="G36" s="14" t="s">
        <v>19</v>
      </c>
      <c r="H36" s="73">
        <f t="shared" ref="H36" si="5">SUM(H33:H35)</f>
        <v>0</v>
      </c>
      <c r="I36" s="14" t="s">
        <v>19</v>
      </c>
    </row>
    <row r="37" spans="1:9" ht="15.8" customHeight="1" x14ac:dyDescent="0.25">
      <c r="A37" s="123" t="s">
        <v>62</v>
      </c>
      <c r="B37" s="119" t="s">
        <v>58</v>
      </c>
      <c r="C37" s="82" t="s">
        <v>172</v>
      </c>
      <c r="D37" s="82" t="s">
        <v>172</v>
      </c>
      <c r="E37" s="82" t="s">
        <v>172</v>
      </c>
      <c r="F37" s="82" t="s">
        <v>172</v>
      </c>
      <c r="G37" s="82" t="s">
        <v>172</v>
      </c>
      <c r="H37" s="82" t="s">
        <v>172</v>
      </c>
      <c r="I37" s="82" t="s">
        <v>172</v>
      </c>
    </row>
    <row r="38" spans="1:9" ht="15.8" customHeight="1" x14ac:dyDescent="0.25">
      <c r="A38" s="123"/>
      <c r="B38" s="120"/>
      <c r="C38" s="83"/>
      <c r="D38" s="83"/>
      <c r="E38" s="83"/>
      <c r="F38" s="83"/>
      <c r="G38" s="83"/>
      <c r="H38" s="83"/>
      <c r="I38" s="83"/>
    </row>
    <row r="39" spans="1:9" ht="15.8" customHeight="1" x14ac:dyDescent="0.25">
      <c r="A39" s="123"/>
      <c r="B39" s="121"/>
      <c r="C39" s="84"/>
      <c r="D39" s="84"/>
      <c r="E39" s="84"/>
      <c r="F39" s="84"/>
      <c r="G39" s="84"/>
      <c r="H39" s="84"/>
      <c r="I39" s="84"/>
    </row>
    <row r="40" spans="1:9" ht="30.75" customHeight="1" x14ac:dyDescent="0.25">
      <c r="A40" s="123"/>
      <c r="B40" s="11" t="s">
        <v>4</v>
      </c>
      <c r="C40" s="14" t="s">
        <v>19</v>
      </c>
      <c r="D40" s="14" t="s">
        <v>19</v>
      </c>
      <c r="E40" s="14" t="s">
        <v>19</v>
      </c>
      <c r="F40" s="14">
        <f>SUM(F37:F39)</f>
        <v>0</v>
      </c>
      <c r="G40" s="14" t="s">
        <v>19</v>
      </c>
      <c r="H40" s="73">
        <f t="shared" ref="H40" si="6">SUM(H37:H39)</f>
        <v>0</v>
      </c>
      <c r="I40" s="14" t="s">
        <v>19</v>
      </c>
    </row>
    <row r="41" spans="1:9" ht="15.8" customHeight="1" x14ac:dyDescent="0.25">
      <c r="A41" s="122" t="s">
        <v>61</v>
      </c>
      <c r="B41" s="106" t="s">
        <v>59</v>
      </c>
      <c r="C41" s="82" t="s">
        <v>172</v>
      </c>
      <c r="D41" s="82" t="s">
        <v>172</v>
      </c>
      <c r="E41" s="82" t="s">
        <v>172</v>
      </c>
      <c r="F41" s="82" t="s">
        <v>172</v>
      </c>
      <c r="G41" s="82" t="s">
        <v>172</v>
      </c>
      <c r="H41" s="82" t="s">
        <v>172</v>
      </c>
      <c r="I41" s="82" t="s">
        <v>172</v>
      </c>
    </row>
    <row r="42" spans="1:9" ht="13.6" customHeight="1" x14ac:dyDescent="0.25">
      <c r="A42" s="122"/>
      <c r="B42" s="107"/>
      <c r="C42" s="83"/>
      <c r="D42" s="83"/>
      <c r="E42" s="83"/>
      <c r="F42" s="83"/>
      <c r="G42" s="83"/>
      <c r="H42" s="83"/>
      <c r="I42" s="83"/>
    </row>
    <row r="43" spans="1:9" ht="13.6" customHeight="1" x14ac:dyDescent="0.25">
      <c r="A43" s="122"/>
      <c r="B43" s="108"/>
      <c r="C43" s="84"/>
      <c r="D43" s="84"/>
      <c r="E43" s="84"/>
      <c r="F43" s="84"/>
      <c r="G43" s="84"/>
      <c r="H43" s="84"/>
      <c r="I43" s="84"/>
    </row>
    <row r="44" spans="1:9" ht="32.299999999999997" customHeight="1" x14ac:dyDescent="0.25">
      <c r="A44" s="122"/>
      <c r="B44" s="11" t="s">
        <v>4</v>
      </c>
      <c r="C44" s="14" t="s">
        <v>19</v>
      </c>
      <c r="D44" s="14" t="s">
        <v>19</v>
      </c>
      <c r="E44" s="14" t="s">
        <v>19</v>
      </c>
      <c r="F44" s="14">
        <f>SUM(F41:F43)</f>
        <v>0</v>
      </c>
      <c r="G44" s="14" t="s">
        <v>19</v>
      </c>
      <c r="H44" s="73">
        <f t="shared" ref="H44" si="7">SUM(H41:H43)</f>
        <v>0</v>
      </c>
      <c r="I44" s="14" t="s">
        <v>19</v>
      </c>
    </row>
    <row r="45" spans="1:9" ht="33.799999999999997" customHeight="1" x14ac:dyDescent="0.25">
      <c r="A45" s="89" t="s">
        <v>41</v>
      </c>
      <c r="B45" s="90"/>
      <c r="C45" s="90"/>
      <c r="D45" s="90"/>
      <c r="E45" s="91"/>
      <c r="F45" s="8">
        <f>F44+F40+F36+F32+F28+F24+F20+F16</f>
        <v>0</v>
      </c>
      <c r="G45" s="14" t="s">
        <v>19</v>
      </c>
      <c r="H45" s="47">
        <f t="shared" ref="H45" si="8">H44+H40+H36+H32+H28+H24+H20+H16</f>
        <v>0</v>
      </c>
      <c r="I45" s="8" t="s">
        <v>19</v>
      </c>
    </row>
    <row r="46" spans="1:9" ht="18" customHeight="1" x14ac:dyDescent="0.25">
      <c r="A46" s="103" t="s">
        <v>63</v>
      </c>
      <c r="B46" s="82" t="s">
        <v>64</v>
      </c>
      <c r="C46" s="82" t="s">
        <v>172</v>
      </c>
      <c r="D46" s="82" t="s">
        <v>172</v>
      </c>
      <c r="E46" s="82" t="s">
        <v>172</v>
      </c>
      <c r="F46" s="82" t="s">
        <v>172</v>
      </c>
      <c r="G46" s="82" t="s">
        <v>172</v>
      </c>
      <c r="H46" s="82" t="s">
        <v>172</v>
      </c>
      <c r="I46" s="82" t="s">
        <v>172</v>
      </c>
    </row>
    <row r="47" spans="1:9" x14ac:dyDescent="0.25">
      <c r="A47" s="104"/>
      <c r="B47" s="83"/>
      <c r="C47" s="83"/>
      <c r="D47" s="83"/>
      <c r="E47" s="83"/>
      <c r="F47" s="83"/>
      <c r="G47" s="83"/>
      <c r="H47" s="83"/>
      <c r="I47" s="83"/>
    </row>
    <row r="48" spans="1:9" x14ac:dyDescent="0.25">
      <c r="A48" s="104"/>
      <c r="B48" s="84"/>
      <c r="C48" s="84"/>
      <c r="D48" s="84"/>
      <c r="E48" s="84"/>
      <c r="F48" s="84"/>
      <c r="G48" s="84"/>
      <c r="H48" s="84"/>
      <c r="I48" s="84"/>
    </row>
    <row r="49" spans="1:9" ht="31.25" x14ac:dyDescent="0.25">
      <c r="A49" s="105"/>
      <c r="B49" s="11" t="s">
        <v>4</v>
      </c>
      <c r="C49" s="14" t="s">
        <v>19</v>
      </c>
      <c r="D49" s="14" t="s">
        <v>19</v>
      </c>
      <c r="E49" s="14" t="s">
        <v>19</v>
      </c>
      <c r="F49" s="14">
        <f>SUM(F46:F48)</f>
        <v>0</v>
      </c>
      <c r="G49" s="14" t="s">
        <v>19</v>
      </c>
      <c r="H49" s="73">
        <f t="shared" ref="H49" si="9">SUM(H46:H48)</f>
        <v>0</v>
      </c>
      <c r="I49" s="14" t="s">
        <v>19</v>
      </c>
    </row>
    <row r="50" spans="1:9" ht="48.75" customHeight="1" x14ac:dyDescent="0.25">
      <c r="A50" s="103" t="s">
        <v>50</v>
      </c>
      <c r="B50" s="109" t="s">
        <v>100</v>
      </c>
      <c r="C50" s="41" t="s">
        <v>97</v>
      </c>
      <c r="D50" s="39" t="s">
        <v>172</v>
      </c>
      <c r="E50" s="37" t="s">
        <v>101</v>
      </c>
      <c r="F50" s="3">
        <v>1</v>
      </c>
      <c r="G50" s="66">
        <v>1800</v>
      </c>
      <c r="H50" s="66">
        <f>F50*G50</f>
        <v>1800</v>
      </c>
      <c r="I50" s="68" t="s">
        <v>172</v>
      </c>
    </row>
    <row r="51" spans="1:9" ht="78.150000000000006" x14ac:dyDescent="0.25">
      <c r="A51" s="104"/>
      <c r="B51" s="110"/>
      <c r="C51" s="41" t="s">
        <v>98</v>
      </c>
      <c r="D51" s="39" t="s">
        <v>172</v>
      </c>
      <c r="E51" s="37" t="s">
        <v>101</v>
      </c>
      <c r="F51" s="3">
        <v>1</v>
      </c>
      <c r="G51" s="66">
        <v>600</v>
      </c>
      <c r="H51" s="66">
        <f t="shared" ref="H51:H52" si="10">F51*G51</f>
        <v>600</v>
      </c>
      <c r="I51" s="68" t="s">
        <v>172</v>
      </c>
    </row>
    <row r="52" spans="1:9" ht="129.75" customHeight="1" x14ac:dyDescent="0.25">
      <c r="A52" s="104"/>
      <c r="B52" s="111"/>
      <c r="C52" s="4" t="s">
        <v>99</v>
      </c>
      <c r="D52" s="69" t="s">
        <v>172</v>
      </c>
      <c r="E52" s="36" t="s">
        <v>101</v>
      </c>
      <c r="F52" s="6">
        <v>2</v>
      </c>
      <c r="G52" s="72">
        <v>34</v>
      </c>
      <c r="H52" s="66">
        <f t="shared" si="10"/>
        <v>68</v>
      </c>
      <c r="I52" s="36" t="s">
        <v>102</v>
      </c>
    </row>
    <row r="53" spans="1:9" ht="31.25" x14ac:dyDescent="0.25">
      <c r="A53" s="105"/>
      <c r="B53" s="11" t="s">
        <v>4</v>
      </c>
      <c r="C53" s="40" t="s">
        <v>19</v>
      </c>
      <c r="D53" s="8" t="s">
        <v>19</v>
      </c>
      <c r="E53" s="8" t="s">
        <v>19</v>
      </c>
      <c r="F53" s="8">
        <f>SUM(F50:F52)</f>
        <v>4</v>
      </c>
      <c r="G53" s="14" t="s">
        <v>19</v>
      </c>
      <c r="H53" s="47">
        <f t="shared" ref="H53" si="11">SUM(H50:H52)</f>
        <v>2468</v>
      </c>
      <c r="I53" s="8" t="s">
        <v>19</v>
      </c>
    </row>
    <row r="54" spans="1:9" ht="18" customHeight="1" x14ac:dyDescent="0.25">
      <c r="A54" s="103" t="s">
        <v>68</v>
      </c>
      <c r="B54" s="82" t="s">
        <v>65</v>
      </c>
      <c r="C54" s="82" t="s">
        <v>172</v>
      </c>
      <c r="D54" s="82" t="s">
        <v>172</v>
      </c>
      <c r="E54" s="82" t="s">
        <v>172</v>
      </c>
      <c r="F54" s="82" t="s">
        <v>172</v>
      </c>
      <c r="G54" s="82" t="s">
        <v>172</v>
      </c>
      <c r="H54" s="82" t="s">
        <v>172</v>
      </c>
      <c r="I54" s="82" t="s">
        <v>172</v>
      </c>
    </row>
    <row r="55" spans="1:9" ht="14.95" customHeight="1" x14ac:dyDescent="0.25">
      <c r="A55" s="104"/>
      <c r="B55" s="83"/>
      <c r="C55" s="83"/>
      <c r="D55" s="83"/>
      <c r="E55" s="83"/>
      <c r="F55" s="83"/>
      <c r="G55" s="83"/>
      <c r="H55" s="83"/>
      <c r="I55" s="83"/>
    </row>
    <row r="56" spans="1:9" ht="17.350000000000001" customHeight="1" x14ac:dyDescent="0.25">
      <c r="A56" s="104"/>
      <c r="B56" s="84"/>
      <c r="C56" s="84"/>
      <c r="D56" s="84"/>
      <c r="E56" s="84"/>
      <c r="F56" s="84"/>
      <c r="G56" s="84"/>
      <c r="H56" s="84"/>
      <c r="I56" s="84"/>
    </row>
    <row r="57" spans="1:9" ht="30.75" customHeight="1" x14ac:dyDescent="0.25">
      <c r="A57" s="105"/>
      <c r="B57" s="11" t="s">
        <v>4</v>
      </c>
      <c r="C57" s="8" t="s">
        <v>19</v>
      </c>
      <c r="D57" s="8" t="s">
        <v>19</v>
      </c>
      <c r="E57" s="8" t="s">
        <v>19</v>
      </c>
      <c r="F57" s="8">
        <f>SUM(F54:F56)</f>
        <v>0</v>
      </c>
      <c r="G57" s="14" t="s">
        <v>19</v>
      </c>
      <c r="H57" s="47">
        <f t="shared" ref="H57" si="12">SUM(H54:H56)</f>
        <v>0</v>
      </c>
      <c r="I57" s="8" t="s">
        <v>19</v>
      </c>
    </row>
    <row r="58" spans="1:9" ht="18.7" customHeight="1" x14ac:dyDescent="0.25">
      <c r="A58" s="103" t="s">
        <v>69</v>
      </c>
      <c r="B58" s="82" t="s">
        <v>66</v>
      </c>
      <c r="C58" s="82" t="s">
        <v>172</v>
      </c>
      <c r="D58" s="82" t="s">
        <v>172</v>
      </c>
      <c r="E58" s="82" t="s">
        <v>172</v>
      </c>
      <c r="F58" s="82" t="s">
        <v>172</v>
      </c>
      <c r="G58" s="82" t="s">
        <v>172</v>
      </c>
      <c r="H58" s="82" t="s">
        <v>172</v>
      </c>
      <c r="I58" s="82" t="s">
        <v>172</v>
      </c>
    </row>
    <row r="59" spans="1:9" x14ac:dyDescent="0.25">
      <c r="A59" s="104"/>
      <c r="B59" s="83"/>
      <c r="C59" s="83"/>
      <c r="D59" s="83"/>
      <c r="E59" s="83"/>
      <c r="F59" s="83"/>
      <c r="G59" s="83"/>
      <c r="H59" s="83"/>
      <c r="I59" s="83"/>
    </row>
    <row r="60" spans="1:9" x14ac:dyDescent="0.25">
      <c r="A60" s="104"/>
      <c r="B60" s="84"/>
      <c r="C60" s="84"/>
      <c r="D60" s="84"/>
      <c r="E60" s="84"/>
      <c r="F60" s="84"/>
      <c r="G60" s="84"/>
      <c r="H60" s="84"/>
      <c r="I60" s="84"/>
    </row>
    <row r="61" spans="1:9" ht="31.25" x14ac:dyDescent="0.25">
      <c r="A61" s="105"/>
      <c r="B61" s="11" t="s">
        <v>4</v>
      </c>
      <c r="C61" s="8" t="s">
        <v>19</v>
      </c>
      <c r="D61" s="8" t="s">
        <v>19</v>
      </c>
      <c r="E61" s="8" t="s">
        <v>19</v>
      </c>
      <c r="F61" s="8">
        <f>SUM(F58:F60)</f>
        <v>0</v>
      </c>
      <c r="G61" s="14" t="s">
        <v>19</v>
      </c>
      <c r="H61" s="47">
        <f t="shared" ref="H61" si="13">SUM(H58:H60)</f>
        <v>0</v>
      </c>
      <c r="I61" s="8" t="s">
        <v>19</v>
      </c>
    </row>
    <row r="62" spans="1:9" ht="18" customHeight="1" x14ac:dyDescent="0.25">
      <c r="A62" s="103" t="s">
        <v>70</v>
      </c>
      <c r="B62" s="117" t="s">
        <v>67</v>
      </c>
      <c r="C62" s="82" t="s">
        <v>172</v>
      </c>
      <c r="D62" s="82" t="s">
        <v>172</v>
      </c>
      <c r="E62" s="82" t="s">
        <v>172</v>
      </c>
      <c r="F62" s="82" t="s">
        <v>172</v>
      </c>
      <c r="G62" s="82" t="s">
        <v>172</v>
      </c>
      <c r="H62" s="82" t="s">
        <v>172</v>
      </c>
      <c r="I62" s="82" t="s">
        <v>172</v>
      </c>
    </row>
    <row r="63" spans="1:9" ht="16.5" customHeight="1" x14ac:dyDescent="0.25">
      <c r="A63" s="104"/>
      <c r="B63" s="117"/>
      <c r="C63" s="83"/>
      <c r="D63" s="83"/>
      <c r="E63" s="83"/>
      <c r="F63" s="83"/>
      <c r="G63" s="83"/>
      <c r="H63" s="83"/>
      <c r="I63" s="83"/>
    </row>
    <row r="64" spans="1:9" ht="16.5" customHeight="1" x14ac:dyDescent="0.25">
      <c r="A64" s="104"/>
      <c r="B64" s="117"/>
      <c r="C64" s="84"/>
      <c r="D64" s="84"/>
      <c r="E64" s="84"/>
      <c r="F64" s="84"/>
      <c r="G64" s="84"/>
      <c r="H64" s="84"/>
      <c r="I64" s="84"/>
    </row>
    <row r="65" spans="1:9" ht="29.25" customHeight="1" x14ac:dyDescent="0.25">
      <c r="A65" s="105"/>
      <c r="B65" s="11" t="s">
        <v>4</v>
      </c>
      <c r="C65" s="8" t="s">
        <v>19</v>
      </c>
      <c r="D65" s="8" t="s">
        <v>19</v>
      </c>
      <c r="E65" s="8" t="s">
        <v>19</v>
      </c>
      <c r="F65" s="8">
        <f>SUM(F62:F64)</f>
        <v>0</v>
      </c>
      <c r="G65" s="14" t="s">
        <v>19</v>
      </c>
      <c r="H65" s="47">
        <f t="shared" ref="H65" si="14">SUM(H62:H64)</f>
        <v>0</v>
      </c>
      <c r="I65" s="8" t="s">
        <v>19</v>
      </c>
    </row>
    <row r="66" spans="1:9" ht="31.6" customHeight="1" x14ac:dyDescent="0.25">
      <c r="A66" s="89" t="s">
        <v>42</v>
      </c>
      <c r="B66" s="90"/>
      <c r="C66" s="90"/>
      <c r="D66" s="90"/>
      <c r="E66" s="91"/>
      <c r="F66" s="8">
        <f>F65+F61+F57+F53+F49</f>
        <v>4</v>
      </c>
      <c r="G66" s="14" t="s">
        <v>19</v>
      </c>
      <c r="H66" s="47">
        <f>H65+H61+H57+H53+H49</f>
        <v>2468</v>
      </c>
      <c r="I66" s="8" t="s">
        <v>19</v>
      </c>
    </row>
    <row r="67" spans="1:9" ht="15.8" customHeight="1" x14ac:dyDescent="0.25">
      <c r="A67" s="89" t="s">
        <v>43</v>
      </c>
      <c r="B67" s="90"/>
      <c r="C67" s="90"/>
      <c r="D67" s="90"/>
      <c r="E67" s="91"/>
      <c r="F67" s="8">
        <f>F66+F45</f>
        <v>4</v>
      </c>
      <c r="G67" s="14" t="s">
        <v>19</v>
      </c>
      <c r="H67" s="47">
        <f>H66+H45</f>
        <v>2468</v>
      </c>
      <c r="I67" s="8" t="s">
        <v>19</v>
      </c>
    </row>
    <row r="68" spans="1:9" ht="16.3" x14ac:dyDescent="0.3">
      <c r="A68" s="19"/>
      <c r="B68" s="12"/>
      <c r="C68" s="12"/>
      <c r="D68" s="12"/>
      <c r="E68" s="12"/>
      <c r="F68" s="12"/>
      <c r="G68" s="12"/>
      <c r="H68" s="12"/>
      <c r="I68" s="12"/>
    </row>
  </sheetData>
  <mergeCells count="125">
    <mergeCell ref="H58:H60"/>
    <mergeCell ref="I58:I60"/>
    <mergeCell ref="C62:C64"/>
    <mergeCell ref="D62:D64"/>
    <mergeCell ref="E62:E64"/>
    <mergeCell ref="F62:F64"/>
    <mergeCell ref="G62:G64"/>
    <mergeCell ref="H62:H64"/>
    <mergeCell ref="I62:I64"/>
    <mergeCell ref="C58:C60"/>
    <mergeCell ref="D58:D60"/>
    <mergeCell ref="E58:E60"/>
    <mergeCell ref="F58:F60"/>
    <mergeCell ref="G58:G60"/>
    <mergeCell ref="H46:H48"/>
    <mergeCell ref="I46:I48"/>
    <mergeCell ref="C54:C56"/>
    <mergeCell ref="D54:D56"/>
    <mergeCell ref="E54:E56"/>
    <mergeCell ref="F54:F56"/>
    <mergeCell ref="G54:G56"/>
    <mergeCell ref="H54:H56"/>
    <mergeCell ref="I54:I56"/>
    <mergeCell ref="C46:C48"/>
    <mergeCell ref="D46:D48"/>
    <mergeCell ref="E46:E48"/>
    <mergeCell ref="F46:F48"/>
    <mergeCell ref="G46:G48"/>
    <mergeCell ref="H37:H39"/>
    <mergeCell ref="I37:I39"/>
    <mergeCell ref="C41:C43"/>
    <mergeCell ref="D41:D43"/>
    <mergeCell ref="E41:E43"/>
    <mergeCell ref="F41:F43"/>
    <mergeCell ref="G41:G43"/>
    <mergeCell ref="H41:H43"/>
    <mergeCell ref="I41:I43"/>
    <mergeCell ref="C37:C39"/>
    <mergeCell ref="D37:D39"/>
    <mergeCell ref="E37:E39"/>
    <mergeCell ref="F37:F39"/>
    <mergeCell ref="G37:G39"/>
    <mergeCell ref="H29:H31"/>
    <mergeCell ref="I29:I31"/>
    <mergeCell ref="C33:C35"/>
    <mergeCell ref="D33:D35"/>
    <mergeCell ref="E33:E35"/>
    <mergeCell ref="F33:F35"/>
    <mergeCell ref="G33:G35"/>
    <mergeCell ref="H33:H35"/>
    <mergeCell ref="I33:I35"/>
    <mergeCell ref="C29:C31"/>
    <mergeCell ref="D29:D31"/>
    <mergeCell ref="E29:E31"/>
    <mergeCell ref="F29:F31"/>
    <mergeCell ref="G29:G31"/>
    <mergeCell ref="H21:H23"/>
    <mergeCell ref="I21:I23"/>
    <mergeCell ref="C25:C27"/>
    <mergeCell ref="D25:D27"/>
    <mergeCell ref="E25:E27"/>
    <mergeCell ref="F25:F27"/>
    <mergeCell ref="G25:G27"/>
    <mergeCell ref="H25:H27"/>
    <mergeCell ref="I25:I27"/>
    <mergeCell ref="C21:C23"/>
    <mergeCell ref="D21:D23"/>
    <mergeCell ref="E21:E23"/>
    <mergeCell ref="F21:F23"/>
    <mergeCell ref="G21:G23"/>
    <mergeCell ref="I13:I15"/>
    <mergeCell ref="C17:C19"/>
    <mergeCell ref="D17:D19"/>
    <mergeCell ref="E17:E19"/>
    <mergeCell ref="F17:F19"/>
    <mergeCell ref="G17:G19"/>
    <mergeCell ref="H17:H19"/>
    <mergeCell ref="I17:I19"/>
    <mergeCell ref="E9:E11"/>
    <mergeCell ref="A66:E66"/>
    <mergeCell ref="A67:E67"/>
    <mergeCell ref="A62:A65"/>
    <mergeCell ref="B62:B64"/>
    <mergeCell ref="C10:C11"/>
    <mergeCell ref="A45:E45"/>
    <mergeCell ref="B29:B31"/>
    <mergeCell ref="B33:B35"/>
    <mergeCell ref="B25:B27"/>
    <mergeCell ref="A25:A28"/>
    <mergeCell ref="A29:A32"/>
    <mergeCell ref="A33:A36"/>
    <mergeCell ref="A37:A40"/>
    <mergeCell ref="B37:B39"/>
    <mergeCell ref="A41:A44"/>
    <mergeCell ref="B9:B11"/>
    <mergeCell ref="B21:B23"/>
    <mergeCell ref="A13:A16"/>
    <mergeCell ref="D10:D11"/>
    <mergeCell ref="C13:C15"/>
    <mergeCell ref="D13:D15"/>
    <mergeCell ref="E13:E15"/>
    <mergeCell ref="A8:I8"/>
    <mergeCell ref="B54:B56"/>
    <mergeCell ref="A54:A57"/>
    <mergeCell ref="B58:B60"/>
    <mergeCell ref="A58:A61"/>
    <mergeCell ref="B41:B43"/>
    <mergeCell ref="A46:A49"/>
    <mergeCell ref="B46:B48"/>
    <mergeCell ref="B50:B52"/>
    <mergeCell ref="A50:A53"/>
    <mergeCell ref="B13:B15"/>
    <mergeCell ref="B17:B19"/>
    <mergeCell ref="A17:A20"/>
    <mergeCell ref="A21:A24"/>
    <mergeCell ref="A9:A11"/>
    <mergeCell ref="C9:D9"/>
    <mergeCell ref="F9:H9"/>
    <mergeCell ref="I9:I11"/>
    <mergeCell ref="F10:F11"/>
    <mergeCell ref="G10:G11"/>
    <mergeCell ref="H10:H11"/>
    <mergeCell ref="F13:F15"/>
    <mergeCell ref="G13:G15"/>
    <mergeCell ref="H13:H1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3" manualBreakCount="3">
    <brk id="28" max="16383" man="1"/>
    <brk id="49" max="16383" man="1"/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P16" sqref="P16"/>
    </sheetView>
  </sheetViews>
  <sheetFormatPr defaultColWidth="4.875" defaultRowHeight="15.65" x14ac:dyDescent="0.25"/>
  <cols>
    <col min="1" max="2" width="4.875" style="1"/>
    <col min="3" max="3" width="40.375" style="1" customWidth="1"/>
    <col min="4" max="4" width="22.375" style="1" customWidth="1"/>
    <col min="5" max="5" width="13.875" style="1" customWidth="1"/>
    <col min="6" max="6" width="11.75" style="1" customWidth="1"/>
    <col min="7" max="7" width="14" style="1" customWidth="1"/>
    <col min="8" max="16384" width="4.875" style="1"/>
  </cols>
  <sheetData>
    <row r="1" spans="2:7" x14ac:dyDescent="0.25">
      <c r="G1" s="1" t="s">
        <v>87</v>
      </c>
    </row>
    <row r="2" spans="2:7" x14ac:dyDescent="0.25">
      <c r="G2" s="1" t="s">
        <v>60</v>
      </c>
    </row>
    <row r="5" spans="2:7" x14ac:dyDescent="0.25">
      <c r="B5" s="126" t="s">
        <v>75</v>
      </c>
      <c r="C5" s="127"/>
      <c r="D5" s="127"/>
      <c r="E5" s="127"/>
      <c r="F5" s="127"/>
      <c r="G5" s="128"/>
    </row>
    <row r="6" spans="2:7" ht="19.55" customHeight="1" x14ac:dyDescent="0.25">
      <c r="B6" s="96" t="s">
        <v>0</v>
      </c>
      <c r="C6" s="96" t="s">
        <v>72</v>
      </c>
      <c r="D6" s="96" t="s">
        <v>2</v>
      </c>
      <c r="E6" s="96"/>
      <c r="F6" s="96"/>
      <c r="G6" s="96"/>
    </row>
    <row r="7" spans="2:7" ht="17.350000000000001" customHeight="1" x14ac:dyDescent="0.25">
      <c r="B7" s="96"/>
      <c r="C7" s="96"/>
      <c r="D7" s="96" t="s">
        <v>73</v>
      </c>
      <c r="E7" s="96" t="s">
        <v>76</v>
      </c>
      <c r="F7" s="96" t="s">
        <v>3</v>
      </c>
      <c r="G7" s="96" t="s">
        <v>40</v>
      </c>
    </row>
    <row r="8" spans="2:7" x14ac:dyDescent="0.25">
      <c r="B8" s="96"/>
      <c r="C8" s="96"/>
      <c r="D8" s="96"/>
      <c r="E8" s="96"/>
      <c r="F8" s="96"/>
      <c r="G8" s="96"/>
    </row>
    <row r="9" spans="2:7" s="27" customFormat="1" ht="13.6" x14ac:dyDescent="0.25">
      <c r="B9" s="25">
        <v>1</v>
      </c>
      <c r="C9" s="25">
        <v>2</v>
      </c>
      <c r="D9" s="25">
        <v>3</v>
      </c>
      <c r="E9" s="25">
        <v>4</v>
      </c>
      <c r="F9" s="25">
        <v>5</v>
      </c>
      <c r="G9" s="25">
        <v>6</v>
      </c>
    </row>
    <row r="10" spans="2:7" x14ac:dyDescent="0.25">
      <c r="B10" s="3">
        <v>1</v>
      </c>
      <c r="C10" s="76" t="s">
        <v>172</v>
      </c>
      <c r="D10" s="76" t="s">
        <v>172</v>
      </c>
      <c r="E10" s="76" t="s">
        <v>172</v>
      </c>
      <c r="F10" s="76" t="s">
        <v>172</v>
      </c>
      <c r="G10" s="74">
        <v>0</v>
      </c>
    </row>
    <row r="11" spans="2:7" x14ac:dyDescent="0.25">
      <c r="B11" s="3">
        <v>2</v>
      </c>
      <c r="C11" s="68" t="s">
        <v>172</v>
      </c>
      <c r="D11" s="68" t="s">
        <v>172</v>
      </c>
      <c r="E11" s="68" t="s">
        <v>172</v>
      </c>
      <c r="F11" s="68" t="s">
        <v>172</v>
      </c>
      <c r="G11" s="74">
        <v>0</v>
      </c>
    </row>
    <row r="12" spans="2:7" x14ac:dyDescent="0.25">
      <c r="B12" s="3">
        <v>3</v>
      </c>
      <c r="C12" s="68" t="s">
        <v>172</v>
      </c>
      <c r="D12" s="68" t="s">
        <v>172</v>
      </c>
      <c r="E12" s="68" t="s">
        <v>172</v>
      </c>
      <c r="F12" s="68" t="s">
        <v>172</v>
      </c>
      <c r="G12" s="74">
        <v>0</v>
      </c>
    </row>
    <row r="13" spans="2:7" ht="35.35" customHeight="1" x14ac:dyDescent="0.25">
      <c r="B13" s="129" t="s">
        <v>74</v>
      </c>
      <c r="C13" s="130"/>
      <c r="D13" s="130"/>
      <c r="E13" s="131"/>
      <c r="F13" s="10">
        <f>SUM(F10:F12)</f>
        <v>0</v>
      </c>
      <c r="G13" s="75">
        <v>0</v>
      </c>
    </row>
    <row r="15" spans="2:7" x14ac:dyDescent="0.25">
      <c r="C15" s="13"/>
    </row>
  </sheetData>
  <mergeCells count="9">
    <mergeCell ref="E7:E8"/>
    <mergeCell ref="D6:G6"/>
    <mergeCell ref="G7:G8"/>
    <mergeCell ref="B5:G5"/>
    <mergeCell ref="B13:E13"/>
    <mergeCell ref="B6:B8"/>
    <mergeCell ref="C6:C8"/>
    <mergeCell ref="D7:D8"/>
    <mergeCell ref="F7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topLeftCell="A25" zoomScaleNormal="100" workbookViewId="0">
      <selection activeCell="E21" sqref="E21"/>
    </sheetView>
  </sheetViews>
  <sheetFormatPr defaultColWidth="4.875" defaultRowHeight="15.65" x14ac:dyDescent="0.25"/>
  <cols>
    <col min="1" max="2" width="4.875" style="1"/>
    <col min="3" max="3" width="30.625" style="1" customWidth="1"/>
    <col min="4" max="4" width="17.125" style="1" customWidth="1"/>
    <col min="5" max="5" width="48.875" style="1" customWidth="1"/>
    <col min="6" max="6" width="9.375" style="1" customWidth="1"/>
    <col min="7" max="7" width="9.75" style="1" customWidth="1"/>
    <col min="8" max="8" width="13.875" style="1" customWidth="1"/>
    <col min="9" max="9" width="14" style="1" customWidth="1"/>
    <col min="10" max="16384" width="4.875" style="1"/>
  </cols>
  <sheetData>
    <row r="1" spans="2:9" x14ac:dyDescent="0.25">
      <c r="H1" s="1" t="s">
        <v>86</v>
      </c>
    </row>
    <row r="2" spans="2:9" x14ac:dyDescent="0.25">
      <c r="H2" s="1" t="s">
        <v>60</v>
      </c>
    </row>
    <row r="5" spans="2:9" x14ac:dyDescent="0.25">
      <c r="B5" s="126" t="s">
        <v>92</v>
      </c>
      <c r="C5" s="127"/>
      <c r="D5" s="127"/>
      <c r="E5" s="127"/>
      <c r="F5" s="127"/>
      <c r="G5" s="127"/>
      <c r="H5" s="127"/>
      <c r="I5" s="128"/>
    </row>
    <row r="6" spans="2:9" ht="27.7" customHeight="1" x14ac:dyDescent="0.25">
      <c r="B6" s="100" t="s">
        <v>0</v>
      </c>
      <c r="C6" s="96" t="s">
        <v>78</v>
      </c>
      <c r="D6" s="135" t="s">
        <v>79</v>
      </c>
      <c r="E6" s="100" t="s">
        <v>77</v>
      </c>
      <c r="F6" s="115" t="s">
        <v>2</v>
      </c>
      <c r="G6" s="125"/>
      <c r="H6" s="125"/>
      <c r="I6" s="116"/>
    </row>
    <row r="7" spans="2:9" ht="17.350000000000001" customHeight="1" x14ac:dyDescent="0.25">
      <c r="B7" s="124"/>
      <c r="C7" s="96"/>
      <c r="D7" s="136"/>
      <c r="E7" s="124"/>
      <c r="F7" s="124" t="s">
        <v>80</v>
      </c>
      <c r="G7" s="124" t="s">
        <v>3</v>
      </c>
      <c r="H7" s="124" t="s">
        <v>81</v>
      </c>
      <c r="I7" s="100" t="s">
        <v>40</v>
      </c>
    </row>
    <row r="8" spans="2:9" x14ac:dyDescent="0.25">
      <c r="B8" s="124"/>
      <c r="C8" s="96"/>
      <c r="D8" s="136"/>
      <c r="E8" s="124"/>
      <c r="F8" s="124"/>
      <c r="G8" s="124"/>
      <c r="H8" s="124"/>
      <c r="I8" s="124"/>
    </row>
    <row r="9" spans="2:9" ht="50.95" customHeight="1" x14ac:dyDescent="0.25">
      <c r="B9" s="118"/>
      <c r="C9" s="96"/>
      <c r="D9" s="137"/>
      <c r="E9" s="118"/>
      <c r="F9" s="118"/>
      <c r="G9" s="118"/>
      <c r="H9" s="118"/>
      <c r="I9" s="118"/>
    </row>
    <row r="10" spans="2:9" s="27" customFormat="1" ht="13.6" x14ac:dyDescent="0.25">
      <c r="B10" s="28">
        <v>1</v>
      </c>
      <c r="C10" s="25">
        <v>2</v>
      </c>
      <c r="D10" s="29">
        <v>3</v>
      </c>
      <c r="E10" s="28">
        <v>4</v>
      </c>
      <c r="F10" s="28">
        <v>5</v>
      </c>
      <c r="G10" s="25">
        <v>6</v>
      </c>
      <c r="H10" s="25">
        <v>7</v>
      </c>
      <c r="I10" s="25">
        <v>8</v>
      </c>
    </row>
    <row r="11" spans="2:9" s="27" customFormat="1" ht="16.3" x14ac:dyDescent="0.25">
      <c r="B11" s="132" t="s">
        <v>173</v>
      </c>
      <c r="C11" s="133"/>
      <c r="D11" s="133"/>
      <c r="E11" s="133"/>
      <c r="F11" s="133"/>
      <c r="G11" s="133"/>
      <c r="H11" s="133"/>
      <c r="I11" s="134"/>
    </row>
    <row r="12" spans="2:9" s="27" customFormat="1" ht="21.1" customHeight="1" x14ac:dyDescent="0.25">
      <c r="B12" s="50"/>
      <c r="C12" s="132" t="s">
        <v>109</v>
      </c>
      <c r="D12" s="133"/>
      <c r="E12" s="133"/>
      <c r="F12" s="133"/>
      <c r="G12" s="133"/>
      <c r="H12" s="133"/>
      <c r="I12" s="134"/>
    </row>
    <row r="13" spans="2:9" ht="194.3" customHeight="1" x14ac:dyDescent="0.25">
      <c r="B13" s="24">
        <v>1</v>
      </c>
      <c r="C13" s="20"/>
      <c r="D13" s="20"/>
      <c r="E13" s="79" t="s">
        <v>174</v>
      </c>
      <c r="F13" s="37" t="s">
        <v>101</v>
      </c>
      <c r="G13" s="37">
        <v>1</v>
      </c>
      <c r="H13" s="66">
        <v>4918</v>
      </c>
      <c r="I13" s="46">
        <f t="shared" ref="I13:I17" si="0">G13*H13</f>
        <v>4918</v>
      </c>
    </row>
    <row r="14" spans="2:9" x14ac:dyDescent="0.25">
      <c r="B14" s="24">
        <v>2</v>
      </c>
      <c r="C14" s="20" t="s">
        <v>172</v>
      </c>
      <c r="D14" s="20" t="s">
        <v>172</v>
      </c>
      <c r="E14" s="23" t="s">
        <v>172</v>
      </c>
      <c r="F14" s="68" t="s">
        <v>172</v>
      </c>
      <c r="G14" s="68"/>
      <c r="H14" s="74"/>
      <c r="I14" s="46">
        <f t="shared" si="0"/>
        <v>0</v>
      </c>
    </row>
    <row r="15" spans="2:9" x14ac:dyDescent="0.25">
      <c r="B15" s="24">
        <v>3</v>
      </c>
      <c r="C15" s="20" t="s">
        <v>172</v>
      </c>
      <c r="D15" s="20" t="s">
        <v>172</v>
      </c>
      <c r="E15" s="23" t="s">
        <v>172</v>
      </c>
      <c r="F15" s="68" t="s">
        <v>172</v>
      </c>
      <c r="G15" s="68"/>
      <c r="H15" s="74"/>
      <c r="I15" s="46">
        <f t="shared" si="0"/>
        <v>0</v>
      </c>
    </row>
    <row r="16" spans="2:9" x14ac:dyDescent="0.25">
      <c r="B16" s="24">
        <v>4</v>
      </c>
      <c r="C16" s="20" t="s">
        <v>172</v>
      </c>
      <c r="D16" s="20" t="s">
        <v>172</v>
      </c>
      <c r="E16" s="23" t="s">
        <v>172</v>
      </c>
      <c r="F16" s="68" t="s">
        <v>172</v>
      </c>
      <c r="G16" s="68"/>
      <c r="H16" s="74"/>
      <c r="I16" s="46">
        <f t="shared" si="0"/>
        <v>0</v>
      </c>
    </row>
    <row r="17" spans="2:9" x14ac:dyDescent="0.25">
      <c r="B17" s="24">
        <v>5</v>
      </c>
      <c r="C17" s="20" t="s">
        <v>172</v>
      </c>
      <c r="D17" s="20" t="s">
        <v>172</v>
      </c>
      <c r="E17" s="23" t="s">
        <v>172</v>
      </c>
      <c r="F17" s="68" t="s">
        <v>172</v>
      </c>
      <c r="G17" s="68"/>
      <c r="H17" s="74"/>
      <c r="I17" s="46">
        <f t="shared" si="0"/>
        <v>0</v>
      </c>
    </row>
    <row r="18" spans="2:9" ht="33.799999999999997" customHeight="1" x14ac:dyDescent="0.25">
      <c r="B18" s="129" t="s">
        <v>103</v>
      </c>
      <c r="C18" s="130"/>
      <c r="D18" s="130"/>
      <c r="E18" s="131"/>
      <c r="F18" s="22" t="s">
        <v>19</v>
      </c>
      <c r="G18" s="8" t="s">
        <v>19</v>
      </c>
      <c r="H18" s="8" t="s">
        <v>19</v>
      </c>
      <c r="I18" s="47">
        <f>SUM(I13:I17)</f>
        <v>4918</v>
      </c>
    </row>
    <row r="19" spans="2:9" ht="17.350000000000001" customHeight="1" x14ac:dyDescent="0.25">
      <c r="B19" s="129" t="s">
        <v>108</v>
      </c>
      <c r="C19" s="130"/>
      <c r="D19" s="130"/>
      <c r="E19" s="130"/>
      <c r="F19" s="130"/>
      <c r="G19" s="130"/>
      <c r="H19" s="130"/>
      <c r="I19" s="131"/>
    </row>
    <row r="20" spans="2:9" ht="16.3" x14ac:dyDescent="0.3">
      <c r="B20" s="24"/>
      <c r="C20" s="138" t="s">
        <v>104</v>
      </c>
      <c r="D20" s="139"/>
      <c r="E20" s="139"/>
      <c r="F20" s="139"/>
      <c r="G20" s="139"/>
      <c r="H20" s="139"/>
      <c r="I20" s="140"/>
    </row>
    <row r="21" spans="2:9" ht="66.099999999999994" customHeight="1" x14ac:dyDescent="0.25">
      <c r="B21" s="78">
        <v>1</v>
      </c>
      <c r="C21" s="48" t="s">
        <v>106</v>
      </c>
      <c r="D21" s="49" t="s">
        <v>107</v>
      </c>
      <c r="E21" s="48" t="s">
        <v>177</v>
      </c>
      <c r="F21" s="77" t="s">
        <v>101</v>
      </c>
      <c r="G21" s="43">
        <v>87</v>
      </c>
      <c r="H21" s="44">
        <v>23.52</v>
      </c>
      <c r="I21" s="46">
        <f t="shared" ref="I21:I26" si="1">G21*H21</f>
        <v>2046.24</v>
      </c>
    </row>
    <row r="22" spans="2:9" ht="66.099999999999994" customHeight="1" x14ac:dyDescent="0.25">
      <c r="B22" s="78">
        <v>2</v>
      </c>
      <c r="C22" s="48" t="s">
        <v>106</v>
      </c>
      <c r="D22" s="49" t="s">
        <v>107</v>
      </c>
      <c r="E22" s="48" t="s">
        <v>178</v>
      </c>
      <c r="F22" s="77" t="s">
        <v>101</v>
      </c>
      <c r="G22" s="43">
        <v>30</v>
      </c>
      <c r="H22" s="45">
        <v>37.92</v>
      </c>
      <c r="I22" s="46">
        <f t="shared" si="1"/>
        <v>1137.6000000000001</v>
      </c>
    </row>
    <row r="23" spans="2:9" ht="63.7" customHeight="1" x14ac:dyDescent="0.25">
      <c r="B23" s="78">
        <v>3</v>
      </c>
      <c r="C23" s="48" t="s">
        <v>106</v>
      </c>
      <c r="D23" s="49" t="s">
        <v>107</v>
      </c>
      <c r="E23" s="48" t="s">
        <v>179</v>
      </c>
      <c r="F23" s="77" t="s">
        <v>101</v>
      </c>
      <c r="G23" s="43">
        <v>40</v>
      </c>
      <c r="H23" s="45">
        <v>33.96</v>
      </c>
      <c r="I23" s="46">
        <f t="shared" si="1"/>
        <v>1358.4</v>
      </c>
    </row>
    <row r="24" spans="2:9" ht="67.599999999999994" customHeight="1" x14ac:dyDescent="0.25">
      <c r="B24" s="78">
        <v>4</v>
      </c>
      <c r="C24" s="48" t="s">
        <v>106</v>
      </c>
      <c r="D24" s="49" t="s">
        <v>107</v>
      </c>
      <c r="E24" s="48" t="s">
        <v>180</v>
      </c>
      <c r="F24" s="77" t="s">
        <v>101</v>
      </c>
      <c r="G24" s="43">
        <v>52</v>
      </c>
      <c r="H24" s="45">
        <v>23.52</v>
      </c>
      <c r="I24" s="46">
        <f t="shared" si="1"/>
        <v>1223.04</v>
      </c>
    </row>
    <row r="25" spans="2:9" ht="62.35" customHeight="1" x14ac:dyDescent="0.25">
      <c r="B25" s="78">
        <v>5</v>
      </c>
      <c r="C25" s="48" t="s">
        <v>106</v>
      </c>
      <c r="D25" s="49" t="s">
        <v>107</v>
      </c>
      <c r="E25" s="48" t="s">
        <v>181</v>
      </c>
      <c r="F25" s="77" t="s">
        <v>101</v>
      </c>
      <c r="G25" s="43">
        <v>50</v>
      </c>
      <c r="H25" s="45">
        <v>37.92</v>
      </c>
      <c r="I25" s="46">
        <f t="shared" si="1"/>
        <v>1896</v>
      </c>
    </row>
    <row r="26" spans="2:9" ht="69.8" customHeight="1" x14ac:dyDescent="0.25">
      <c r="B26" s="78">
        <v>6</v>
      </c>
      <c r="C26" s="48" t="s">
        <v>106</v>
      </c>
      <c r="D26" s="49" t="s">
        <v>107</v>
      </c>
      <c r="E26" s="48" t="s">
        <v>182</v>
      </c>
      <c r="F26" s="77" t="s">
        <v>101</v>
      </c>
      <c r="G26" s="43">
        <v>50</v>
      </c>
      <c r="H26" s="45">
        <v>33.6</v>
      </c>
      <c r="I26" s="46">
        <f t="shared" si="1"/>
        <v>1680</v>
      </c>
    </row>
    <row r="27" spans="2:9" ht="33.799999999999997" customHeight="1" x14ac:dyDescent="0.25">
      <c r="B27" s="129" t="s">
        <v>105</v>
      </c>
      <c r="C27" s="130"/>
      <c r="D27" s="130"/>
      <c r="E27" s="131"/>
      <c r="F27" s="22" t="s">
        <v>19</v>
      </c>
      <c r="G27" s="8" t="s">
        <v>19</v>
      </c>
      <c r="H27" s="8" t="s">
        <v>19</v>
      </c>
      <c r="I27" s="47">
        <f>SUM(I21:I26)</f>
        <v>9341.2799999999988</v>
      </c>
    </row>
  </sheetData>
  <mergeCells count="16">
    <mergeCell ref="C12:I12"/>
    <mergeCell ref="B11:I11"/>
    <mergeCell ref="B27:E27"/>
    <mergeCell ref="B5:I5"/>
    <mergeCell ref="B6:B9"/>
    <mergeCell ref="C6:C9"/>
    <mergeCell ref="D6:D9"/>
    <mergeCell ref="B18:E18"/>
    <mergeCell ref="E6:E9"/>
    <mergeCell ref="F7:F9"/>
    <mergeCell ref="F6:I6"/>
    <mergeCell ref="G7:G9"/>
    <mergeCell ref="H7:H9"/>
    <mergeCell ref="I7:I9"/>
    <mergeCell ref="B19:I19"/>
    <mergeCell ref="C20:I20"/>
  </mergeCells>
  <pageMargins left="0.70866141732283472" right="0.70866141732283472" top="0.19685039370078741" bottom="0.74803149606299213" header="0.19685039370078741" footer="0.31496062992125984"/>
  <pageSetup paperSize="9" scale="85" fitToHeight="0" orientation="landscape" r:id="rId1"/>
  <rowBreaks count="1" manualBreakCount="1">
    <brk id="1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opLeftCell="A10" zoomScaleNormal="100" workbookViewId="0">
      <selection activeCell="C33" sqref="C33"/>
    </sheetView>
  </sheetViews>
  <sheetFormatPr defaultRowHeight="14.3" x14ac:dyDescent="0.25"/>
  <cols>
    <col min="1" max="1" width="2.25" customWidth="1"/>
    <col min="2" max="2" width="6.375" customWidth="1"/>
    <col min="3" max="3" width="47.375" customWidth="1"/>
    <col min="5" max="5" width="9.375" customWidth="1"/>
    <col min="6" max="6" width="11.25" customWidth="1"/>
    <col min="7" max="7" width="12.75" customWidth="1"/>
    <col min="8" max="8" width="45.375" customWidth="1"/>
  </cols>
  <sheetData>
    <row r="1" spans="2:9" ht="15.65" x14ac:dyDescent="0.25">
      <c r="B1" s="1"/>
      <c r="C1" s="1"/>
      <c r="D1" s="1"/>
      <c r="E1" s="1"/>
      <c r="G1" s="1"/>
      <c r="H1" s="1" t="s">
        <v>176</v>
      </c>
    </row>
    <row r="2" spans="2:9" ht="15.65" x14ac:dyDescent="0.25">
      <c r="B2" s="1"/>
      <c r="C2" s="1"/>
      <c r="D2" s="1"/>
      <c r="E2" s="1"/>
      <c r="H2" s="1" t="s">
        <v>175</v>
      </c>
      <c r="I2" s="1"/>
    </row>
    <row r="3" spans="2:9" ht="15.65" x14ac:dyDescent="0.25">
      <c r="B3" s="1"/>
      <c r="C3" s="1"/>
      <c r="D3" s="1"/>
      <c r="E3" s="1"/>
      <c r="F3" s="1"/>
      <c r="G3" s="1"/>
    </row>
    <row r="4" spans="2:9" ht="15.65" x14ac:dyDescent="0.25">
      <c r="B4" s="1"/>
      <c r="C4" s="1"/>
      <c r="D4" s="1"/>
      <c r="E4" s="1"/>
      <c r="F4" s="1"/>
      <c r="G4" s="1"/>
    </row>
    <row r="5" spans="2:9" ht="15.65" x14ac:dyDescent="0.25">
      <c r="B5" s="126" t="s">
        <v>93</v>
      </c>
      <c r="C5" s="127"/>
      <c r="D5" s="127"/>
      <c r="E5" s="127"/>
      <c r="F5" s="127"/>
      <c r="G5" s="128"/>
      <c r="H5" s="141" t="s">
        <v>96</v>
      </c>
    </row>
    <row r="6" spans="2:9" ht="15.8" customHeight="1" x14ac:dyDescent="0.25">
      <c r="B6" s="100" t="s">
        <v>0</v>
      </c>
      <c r="C6" s="96" t="s">
        <v>94</v>
      </c>
      <c r="D6" s="115" t="s">
        <v>2</v>
      </c>
      <c r="E6" s="125"/>
      <c r="F6" s="125"/>
      <c r="G6" s="116"/>
      <c r="H6" s="142"/>
    </row>
    <row r="7" spans="2:9" ht="14.95" customHeight="1" x14ac:dyDescent="0.25">
      <c r="B7" s="124"/>
      <c r="C7" s="96"/>
      <c r="D7" s="124" t="s">
        <v>80</v>
      </c>
      <c r="E7" s="124" t="s">
        <v>3</v>
      </c>
      <c r="F7" s="124" t="s">
        <v>81</v>
      </c>
      <c r="G7" s="100" t="s">
        <v>40</v>
      </c>
      <c r="H7" s="142"/>
    </row>
    <row r="8" spans="2:9" ht="14.95" customHeight="1" x14ac:dyDescent="0.25">
      <c r="B8" s="124"/>
      <c r="C8" s="96"/>
      <c r="D8" s="124"/>
      <c r="E8" s="124"/>
      <c r="F8" s="124"/>
      <c r="G8" s="124"/>
      <c r="H8" s="142"/>
    </row>
    <row r="9" spans="2:9" ht="14.95" customHeight="1" x14ac:dyDescent="0.25">
      <c r="B9" s="118"/>
      <c r="C9" s="96"/>
      <c r="D9" s="118"/>
      <c r="E9" s="118"/>
      <c r="F9" s="118"/>
      <c r="G9" s="118"/>
      <c r="H9" s="143"/>
    </row>
    <row r="10" spans="2:9" x14ac:dyDescent="0.25">
      <c r="B10" s="28">
        <v>1</v>
      </c>
      <c r="C10" s="31">
        <v>2</v>
      </c>
      <c r="D10" s="28">
        <v>5</v>
      </c>
      <c r="E10" s="31">
        <v>6</v>
      </c>
      <c r="F10" s="31">
        <v>7</v>
      </c>
      <c r="G10" s="31">
        <v>8</v>
      </c>
      <c r="H10" s="32"/>
    </row>
    <row r="11" spans="2:9" ht="203.1" x14ac:dyDescent="0.25">
      <c r="B11" s="42">
        <v>1</v>
      </c>
      <c r="C11" s="79" t="s">
        <v>174</v>
      </c>
      <c r="D11" s="68" t="s">
        <v>101</v>
      </c>
      <c r="E11" s="68">
        <v>1</v>
      </c>
      <c r="F11" s="66">
        <v>4918</v>
      </c>
      <c r="G11" s="46">
        <f>E11*F11</f>
        <v>4918</v>
      </c>
      <c r="H11" s="80" t="s">
        <v>167</v>
      </c>
    </row>
    <row r="12" spans="2:9" ht="15.65" x14ac:dyDescent="0.25">
      <c r="B12" s="129" t="s">
        <v>95</v>
      </c>
      <c r="C12" s="130"/>
      <c r="D12" s="22" t="s">
        <v>19</v>
      </c>
      <c r="E12" s="8" t="s">
        <v>19</v>
      </c>
      <c r="F12" s="8" t="s">
        <v>19</v>
      </c>
      <c r="G12" s="47">
        <f>SUM(G11:G11)</f>
        <v>4918</v>
      </c>
      <c r="H12" s="32"/>
    </row>
    <row r="13" spans="2:9" ht="15.65" x14ac:dyDescent="0.25">
      <c r="B13" s="1"/>
      <c r="C13" s="1"/>
      <c r="D13" s="1"/>
      <c r="E13" s="1"/>
      <c r="F13" s="1"/>
      <c r="G13" s="1"/>
    </row>
  </sheetData>
  <mergeCells count="10">
    <mergeCell ref="H5:H9"/>
    <mergeCell ref="B12:C12"/>
    <mergeCell ref="B5:G5"/>
    <mergeCell ref="B6:B9"/>
    <mergeCell ref="C6:C9"/>
    <mergeCell ref="D6:G6"/>
    <mergeCell ref="D7:D9"/>
    <mergeCell ref="E7:E9"/>
    <mergeCell ref="F7:F9"/>
    <mergeCell ref="G7:G9"/>
  </mergeCells>
  <pageMargins left="0" right="0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Необоротні активи</vt:lpstr>
      <vt:lpstr>Запаси</vt:lpstr>
      <vt:lpstr>грош док</vt:lpstr>
      <vt:lpstr>позабаланс</vt:lpstr>
      <vt:lpstr>Нестачі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Протокольна Частина</cp:lastModifiedBy>
  <cp:lastPrinted>2021-03-12T16:31:51Z</cp:lastPrinted>
  <dcterms:created xsi:type="dcterms:W3CDTF">2021-02-26T10:25:26Z</dcterms:created>
  <dcterms:modified xsi:type="dcterms:W3CDTF">2021-03-25T10:43:32Z</dcterms:modified>
</cp:coreProperties>
</file>