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1" windowHeight="11765"/>
  </bookViews>
  <sheets>
    <sheet name="Необоротні активи" sheetId="1" r:id="rId1"/>
    <sheet name="Запаси" sheetId="2" r:id="rId2"/>
    <sheet name="грош док" sheetId="3" r:id="rId3"/>
    <sheet name="позабаланс" sheetId="4" r:id="rId4"/>
    <sheet name="Нестачі" sheetId="5" r:id="rId5"/>
  </sheets>
  <definedNames>
    <definedName name="_ftn1" localSheetId="1">Запаси!$A$70</definedName>
    <definedName name="_ftnref1" localSheetId="1">Запаси!#REF!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1" i="1" l="1"/>
  <c r="K361" i="1"/>
  <c r="L361" i="1"/>
  <c r="I361" i="1"/>
  <c r="J360" i="1"/>
  <c r="I360" i="1"/>
  <c r="K359" i="1"/>
  <c r="L359" i="1" s="1"/>
  <c r="K358" i="1"/>
  <c r="L358" i="1" s="1"/>
  <c r="K357" i="1"/>
  <c r="L357" i="1" s="1"/>
  <c r="K356" i="1"/>
  <c r="L356" i="1" s="1"/>
  <c r="K355" i="1"/>
  <c r="L355" i="1" s="1"/>
  <c r="K354" i="1"/>
  <c r="L354" i="1" s="1"/>
  <c r="K353" i="1"/>
  <c r="L353" i="1" s="1"/>
  <c r="K352" i="1"/>
  <c r="L352" i="1" s="1"/>
  <c r="K351" i="1"/>
  <c r="L351" i="1" s="1"/>
  <c r="K350" i="1"/>
  <c r="L350" i="1" s="1"/>
  <c r="K349" i="1"/>
  <c r="L349" i="1" s="1"/>
  <c r="K348" i="1"/>
  <c r="L348" i="1" s="1"/>
  <c r="K347" i="1"/>
  <c r="L347" i="1" s="1"/>
  <c r="K346" i="1"/>
  <c r="L346" i="1" s="1"/>
  <c r="K345" i="1"/>
  <c r="L345" i="1" s="1"/>
  <c r="K344" i="1"/>
  <c r="L344" i="1" s="1"/>
  <c r="K343" i="1"/>
  <c r="L343" i="1" s="1"/>
  <c r="K342" i="1"/>
  <c r="L342" i="1" s="1"/>
  <c r="K341" i="1"/>
  <c r="L341" i="1" s="1"/>
  <c r="K340" i="1"/>
  <c r="L340" i="1" s="1"/>
  <c r="K339" i="1"/>
  <c r="L339" i="1" s="1"/>
  <c r="K338" i="1"/>
  <c r="L338" i="1" s="1"/>
  <c r="K337" i="1"/>
  <c r="L337" i="1" s="1"/>
  <c r="K336" i="1"/>
  <c r="L336" i="1" s="1"/>
  <c r="K335" i="1"/>
  <c r="L335" i="1" s="1"/>
  <c r="K334" i="1"/>
  <c r="L334" i="1" s="1"/>
  <c r="K333" i="1"/>
  <c r="L333" i="1" s="1"/>
  <c r="K332" i="1"/>
  <c r="L332" i="1" s="1"/>
  <c r="K331" i="1"/>
  <c r="L331" i="1" s="1"/>
  <c r="K330" i="1"/>
  <c r="L330" i="1" s="1"/>
  <c r="K329" i="1"/>
  <c r="L329" i="1" s="1"/>
  <c r="K328" i="1"/>
  <c r="L328" i="1" s="1"/>
  <c r="K327" i="1"/>
  <c r="L327" i="1" s="1"/>
  <c r="K326" i="1"/>
  <c r="K360" i="1" s="1"/>
  <c r="J191" i="1"/>
  <c r="K191" i="1"/>
  <c r="L191" i="1"/>
  <c r="I191" i="1"/>
  <c r="J179" i="1"/>
  <c r="K179" i="1"/>
  <c r="L179" i="1"/>
  <c r="I179" i="1"/>
  <c r="I324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I115" i="1"/>
  <c r="K115" i="1"/>
  <c r="L114" i="1"/>
  <c r="L113" i="1"/>
  <c r="L112" i="1"/>
  <c r="L111" i="1"/>
  <c r="L110" i="1"/>
  <c r="L109" i="1"/>
  <c r="L108" i="1"/>
  <c r="L107" i="1"/>
  <c r="L106" i="1"/>
  <c r="L105" i="1"/>
  <c r="L104" i="1"/>
  <c r="J115" i="1"/>
  <c r="K100" i="1"/>
  <c r="J100" i="1"/>
  <c r="I100" i="1"/>
  <c r="L99" i="1"/>
  <c r="L98" i="1"/>
  <c r="L97" i="1"/>
  <c r="L96" i="1"/>
  <c r="L95" i="1"/>
  <c r="L94" i="1"/>
  <c r="L93" i="1"/>
  <c r="L92" i="1"/>
  <c r="K90" i="1"/>
  <c r="J90" i="1"/>
  <c r="I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115" i="1" l="1"/>
  <c r="L360" i="1"/>
  <c r="L326" i="1"/>
  <c r="L90" i="1"/>
  <c r="L100" i="1"/>
  <c r="L62" i="1" l="1"/>
  <c r="L64" i="1"/>
  <c r="L65" i="1"/>
  <c r="J66" i="1" l="1"/>
  <c r="K66" i="1"/>
  <c r="I66" i="1"/>
  <c r="H38" i="2" l="1"/>
  <c r="H39" i="2"/>
  <c r="H37" i="2"/>
  <c r="H26" i="2"/>
  <c r="J58" i="1" l="1"/>
  <c r="J101" i="1" s="1"/>
  <c r="K58" i="1"/>
  <c r="K101" i="1" s="1"/>
  <c r="I58" i="1"/>
  <c r="I101" i="1" s="1"/>
  <c r="L61" i="1"/>
  <c r="L60" i="1"/>
  <c r="L66" i="1" l="1"/>
  <c r="L53" i="1"/>
  <c r="L54" i="1"/>
  <c r="L55" i="1"/>
  <c r="L56" i="1"/>
  <c r="L57" i="1"/>
  <c r="L51" i="1"/>
  <c r="L58" i="1" l="1"/>
  <c r="L101" i="1" s="1"/>
  <c r="G11" i="5" l="1"/>
  <c r="I24" i="4"/>
  <c r="G15" i="5"/>
  <c r="G14" i="5"/>
  <c r="G13" i="5"/>
  <c r="G12" i="5"/>
  <c r="I16" i="4"/>
  <c r="I15" i="4"/>
  <c r="I14" i="4"/>
  <c r="I13" i="4"/>
  <c r="I12" i="4"/>
  <c r="F13" i="3"/>
  <c r="G12" i="3"/>
  <c r="G11" i="3"/>
  <c r="G10" i="3"/>
  <c r="H65" i="2"/>
  <c r="G65" i="2"/>
  <c r="F65" i="2"/>
  <c r="H61" i="2"/>
  <c r="G61" i="2"/>
  <c r="F61" i="2"/>
  <c r="H57" i="2"/>
  <c r="G57" i="2"/>
  <c r="F57" i="2"/>
  <c r="H53" i="2"/>
  <c r="G53" i="2"/>
  <c r="F53" i="2"/>
  <c r="H49" i="2"/>
  <c r="G49" i="2"/>
  <c r="F49" i="2"/>
  <c r="H44" i="2"/>
  <c r="G44" i="2"/>
  <c r="F44" i="2"/>
  <c r="H40" i="2"/>
  <c r="G40" i="2"/>
  <c r="F40" i="2"/>
  <c r="H35" i="2"/>
  <c r="G35" i="2"/>
  <c r="F35" i="2"/>
  <c r="H31" i="2"/>
  <c r="G31" i="2"/>
  <c r="F31" i="2"/>
  <c r="H27" i="2"/>
  <c r="G27" i="2"/>
  <c r="F27" i="2"/>
  <c r="H24" i="2"/>
  <c r="G24" i="2"/>
  <c r="F24" i="2"/>
  <c r="F20" i="2"/>
  <c r="H20" i="2"/>
  <c r="G20" i="2"/>
  <c r="H16" i="2"/>
  <c r="G16" i="2"/>
  <c r="F16" i="2"/>
  <c r="L406" i="1"/>
  <c r="K406" i="1"/>
  <c r="J406" i="1"/>
  <c r="I406" i="1"/>
  <c r="L402" i="1"/>
  <c r="K402" i="1"/>
  <c r="J402" i="1"/>
  <c r="I402" i="1"/>
  <c r="L398" i="1"/>
  <c r="K398" i="1"/>
  <c r="J398" i="1"/>
  <c r="I398" i="1"/>
  <c r="L394" i="1"/>
  <c r="K394" i="1"/>
  <c r="J394" i="1"/>
  <c r="I394" i="1"/>
  <c r="L390" i="1"/>
  <c r="K390" i="1"/>
  <c r="J390" i="1"/>
  <c r="I390" i="1"/>
  <c r="L386" i="1"/>
  <c r="K386" i="1"/>
  <c r="J386" i="1"/>
  <c r="I386" i="1"/>
  <c r="L381" i="1"/>
  <c r="K381" i="1"/>
  <c r="J381" i="1"/>
  <c r="I381" i="1"/>
  <c r="L377" i="1"/>
  <c r="K377" i="1"/>
  <c r="J377" i="1"/>
  <c r="I377" i="1"/>
  <c r="L373" i="1"/>
  <c r="K373" i="1"/>
  <c r="J373" i="1"/>
  <c r="I373" i="1"/>
  <c r="L369" i="1"/>
  <c r="K369" i="1"/>
  <c r="J369" i="1"/>
  <c r="I369" i="1"/>
  <c r="L365" i="1"/>
  <c r="K365" i="1"/>
  <c r="J365" i="1"/>
  <c r="I365" i="1"/>
  <c r="L136" i="1"/>
  <c r="K136" i="1"/>
  <c r="J136" i="1"/>
  <c r="I136" i="1"/>
  <c r="L132" i="1"/>
  <c r="K132" i="1"/>
  <c r="J132" i="1"/>
  <c r="I132" i="1"/>
  <c r="L127" i="1"/>
  <c r="K127" i="1"/>
  <c r="J127" i="1"/>
  <c r="I127" i="1"/>
  <c r="L123" i="1"/>
  <c r="K123" i="1"/>
  <c r="J123" i="1"/>
  <c r="I123" i="1"/>
  <c r="L119" i="1"/>
  <c r="K119" i="1"/>
  <c r="J119" i="1"/>
  <c r="I119" i="1"/>
  <c r="L24" i="1"/>
  <c r="K24" i="1"/>
  <c r="J24" i="1"/>
  <c r="I24" i="1"/>
  <c r="L20" i="1"/>
  <c r="K20" i="1"/>
  <c r="J20" i="1"/>
  <c r="I20" i="1"/>
  <c r="L16" i="1"/>
  <c r="K16" i="1"/>
  <c r="J16" i="1"/>
  <c r="I16" i="1"/>
  <c r="L12" i="1"/>
  <c r="K12" i="1"/>
  <c r="J12" i="1"/>
  <c r="I12" i="1"/>
  <c r="G13" i="3" l="1"/>
  <c r="G66" i="2"/>
  <c r="F66" i="2"/>
  <c r="H66" i="2"/>
  <c r="G16" i="5"/>
  <c r="I407" i="1"/>
  <c r="J407" i="1"/>
  <c r="K407" i="1"/>
  <c r="L407" i="1"/>
  <c r="I17" i="4"/>
  <c r="G45" i="2"/>
  <c r="H45" i="2"/>
  <c r="F45" i="2"/>
  <c r="L382" i="1"/>
  <c r="J382" i="1"/>
  <c r="K382" i="1"/>
  <c r="I382" i="1"/>
  <c r="K128" i="1"/>
  <c r="L128" i="1"/>
  <c r="J128" i="1"/>
  <c r="J408" i="1" l="1"/>
  <c r="G67" i="2"/>
  <c r="F67" i="2"/>
  <c r="H67" i="2"/>
  <c r="L408" i="1"/>
  <c r="K408" i="1"/>
  <c r="I128" i="1"/>
  <c r="I408" i="1" s="1"/>
</calcChain>
</file>

<file path=xl/sharedStrings.xml><?xml version="1.0" encoding="utf-8"?>
<sst xmlns="http://schemas.openxmlformats.org/spreadsheetml/2006/main" count="1102" uniqueCount="400">
  <si>
    <t>№ з/п</t>
  </si>
  <si>
    <t>Рахунок, субрахунок</t>
  </si>
  <si>
    <t>За даними бухгалтерського обліку</t>
  </si>
  <si>
    <t>кількість</t>
  </si>
  <si>
    <t>РАЗОМ по субрахунку</t>
  </si>
  <si>
    <t>РАЗОМ ЗА РАХУНКОМ 111 «Інші необоротні матеріальні активи розпорядників бюджетних коштів»</t>
  </si>
  <si>
    <t>РАЗОМ ЗА РАХУНКОМ 121 «Нематеріальні активи розпорядників бюджетних коштів»</t>
  </si>
  <si>
    <t xml:space="preserve">УСЬОГО НЕОБОРОТНИХ АКТИВІВ </t>
  </si>
  <si>
    <t>РАЗОМ ЗА РАХУНКОМ 101 «Основні засоби та інвестиційна нерухомість розпорядників бюджетних коштів»</t>
  </si>
  <si>
    <t>Найменування об’єкта</t>
  </si>
  <si>
    <t>1010 Інвестиційна нерухомість</t>
  </si>
  <si>
    <t>…..</t>
  </si>
  <si>
    <t xml:space="preserve">1012 Капітальні витрати на поліпшення земель </t>
  </si>
  <si>
    <t>1013 Будівлі, споруди та передавальні пристрої</t>
  </si>
  <si>
    <t xml:space="preserve">1011 Земельні ділянки </t>
  </si>
  <si>
    <t>1014 Машини та обладнання</t>
  </si>
  <si>
    <t>1015 Транспортні засоби</t>
  </si>
  <si>
    <t xml:space="preserve">1016 Інструменти, прилади, інвентар </t>
  </si>
  <si>
    <t xml:space="preserve">1017 Тварини та багаторічні насадження </t>
  </si>
  <si>
    <t>1018 Інші основні засоби </t>
  </si>
  <si>
    <t>х</t>
  </si>
  <si>
    <t>1111 Музейні фонди</t>
  </si>
  <si>
    <t xml:space="preserve">1112 Бібліотечні фонди </t>
  </si>
  <si>
    <t xml:space="preserve">1113 Малоцінні необоротні матеріальні активи </t>
  </si>
  <si>
    <t>1114 Білизна, постільні речі, одяг та взуття</t>
  </si>
  <si>
    <t xml:space="preserve">1115 Інвентарна тара </t>
  </si>
  <si>
    <t xml:space="preserve">1116 Необоротні матеріальні активи спеціального призначення </t>
  </si>
  <si>
    <t xml:space="preserve">1117 Природні ресурси </t>
  </si>
  <si>
    <t xml:space="preserve">1118 Інші необоротні матеріальні активи </t>
  </si>
  <si>
    <t xml:space="preserve">1211 Авторське та суміжні з ним права </t>
  </si>
  <si>
    <t>1212 Права користування природними ресурсами</t>
  </si>
  <si>
    <t>1213 Права на знаки для товарів і послуг</t>
  </si>
  <si>
    <t>1214 Права користування майном</t>
  </si>
  <si>
    <t>1215 Права на об'єкти промислової власності</t>
  </si>
  <si>
    <t>1216 Інші нематеріальні активи</t>
  </si>
  <si>
    <t xml:space="preserve"> «НЕОБОРОТНІ АКТИВИ»</t>
  </si>
  <si>
    <t>сума зносу (накопи-ченої амортизації)</t>
  </si>
  <si>
    <t>строк корисного викорис-тання</t>
  </si>
  <si>
    <t>первісна/переоцінена вартість</t>
  </si>
  <si>
    <t>Матеріальні цінності</t>
  </si>
  <si>
    <t xml:space="preserve">Одиниця виміру </t>
  </si>
  <si>
    <t>Інші відомості або примітки</t>
  </si>
  <si>
    <t xml:space="preserve">кількість </t>
  </si>
  <si>
    <t xml:space="preserve">вартість </t>
  </si>
  <si>
    <t>сума</t>
  </si>
  <si>
    <t>РАЗОМ ЗА РАХУНКОМ 151 «Виробничі запаси розпорядників бюджетних коштів»</t>
  </si>
  <si>
    <t>РАЗОМ ЗА РАХУНКОМ 181 «Інші нефінансові активи розпорядників бюджетних коштів»</t>
  </si>
  <si>
    <t>УСЬОГО ЗАПАСІВ</t>
  </si>
  <si>
    <t>1.         </t>
  </si>
  <si>
    <t>2.         </t>
  </si>
  <si>
    <t>3.         </t>
  </si>
  <si>
    <t>5.         </t>
  </si>
  <si>
    <t>6.         </t>
  </si>
  <si>
    <t>10.       </t>
  </si>
  <si>
    <t>найменування, вид, сорт, група (за кожним найменуванням)</t>
  </si>
  <si>
    <t xml:space="preserve">1511 Продукти харчування </t>
  </si>
  <si>
    <t xml:space="preserve">1512 Медикаменти та перев'язувальні матеріали </t>
  </si>
  <si>
    <t>1513 Будівельні матеріали</t>
  </si>
  <si>
    <t xml:space="preserve">1515 Запасні частини </t>
  </si>
  <si>
    <t>1516 Тара</t>
  </si>
  <si>
    <t>1517 Сировина і матеріали</t>
  </si>
  <si>
    <t>1518 Інші виробничі запаси</t>
  </si>
  <si>
    <t>до Передавального акта</t>
  </si>
  <si>
    <t>8.</t>
  </si>
  <si>
    <t>7.</t>
  </si>
  <si>
    <t>9.</t>
  </si>
  <si>
    <t xml:space="preserve">1811 Готова продукція </t>
  </si>
  <si>
    <t xml:space="preserve">1812Малоцінні та швидкозношувані предмети </t>
  </si>
  <si>
    <t>1814 Державні матеріальні резерви та запаси</t>
  </si>
  <si>
    <t>1815 Активи для розподілу, передачі, продажу</t>
  </si>
  <si>
    <t xml:space="preserve">1816 Інші нефінансові активи </t>
  </si>
  <si>
    <t>11.</t>
  </si>
  <si>
    <t>12.</t>
  </si>
  <si>
    <t>13.</t>
  </si>
  <si>
    <t>"ЗАПАСИ"</t>
  </si>
  <si>
    <t>Найменування грошових документів, бланків документів суворої звітності (за кожним документом, бланком)</t>
  </si>
  <si>
    <t>номер і серія</t>
  </si>
  <si>
    <t>РАЗОМ ЗА субрахунком 2213 «Грошові документи в національній валюті»</t>
  </si>
  <si>
    <t>«ГРОШОВІ ДОКУМЕНТИ»</t>
  </si>
  <si>
    <t>номінальна вартість</t>
  </si>
  <si>
    <t>Матеріальні цінності, на відповідальному зберіганні</t>
  </si>
  <si>
    <t>Найменування постачальника</t>
  </si>
  <si>
    <t>ЄДРПОУ (Реєстраційний номер облікової картки платника податків або серія та номер паспорта)</t>
  </si>
  <si>
    <t>одиниця виміру</t>
  </si>
  <si>
    <t xml:space="preserve"> вартість</t>
  </si>
  <si>
    <t xml:space="preserve">Додаток  1 </t>
  </si>
  <si>
    <t>кіль-кість</t>
  </si>
  <si>
    <t>Інвентарний номер</t>
  </si>
  <si>
    <t xml:space="preserve">балансова вартість </t>
  </si>
  <si>
    <t>Додаток 4</t>
  </si>
  <si>
    <t>Додаток 3</t>
  </si>
  <si>
    <t>Додаток 2</t>
  </si>
  <si>
    <r>
      <t xml:space="preserve">Рік випуску </t>
    </r>
    <r>
      <rPr>
        <sz val="11"/>
        <color theme="1"/>
        <rFont val="Times New Roman"/>
        <family val="1"/>
        <charset val="204"/>
      </rPr>
      <t>(будівництва)/ дата придбання (введення в експлуатацію) та виготовлення</t>
    </r>
  </si>
  <si>
    <t>Одини-ця виміру</t>
  </si>
  <si>
    <t>номенклатур-ний номер (за наявності)</t>
  </si>
  <si>
    <t>РАЗОМ за позабалансовим рахунком 02 "Активи на відповідальному зберіганні"</t>
  </si>
  <si>
    <t>«ПОЗАБАЛАНСОВИЙ ОБЛІК»</t>
  </si>
  <si>
    <t>02 "Активи на відповідальному зберіганні"</t>
  </si>
  <si>
    <t>…………….</t>
  </si>
  <si>
    <t>РАЗОМ за позабалансовим рахунком ……..</t>
  </si>
  <si>
    <t>«НЕСТАЧІ І ВТРАТИ ГРОШОВИХ КОШТІВ І МАТЕРІАЛЬНИХ ЦІННОСТЕЙ»</t>
  </si>
  <si>
    <t>Найменування показника</t>
  </si>
  <si>
    <t>……</t>
  </si>
  <si>
    <t xml:space="preserve">РАЗОМ </t>
  </si>
  <si>
    <t>Примітка</t>
  </si>
  <si>
    <t>л</t>
  </si>
  <si>
    <t xml:space="preserve">Папір офісний А-4 </t>
  </si>
  <si>
    <t>пачки</t>
  </si>
  <si>
    <t>шт</t>
  </si>
  <si>
    <t>картки</t>
  </si>
  <si>
    <t>довідки про те, що триває досудове  розслідування</t>
  </si>
  <si>
    <t>Ноутбук НР ProBook 4540s 156</t>
  </si>
  <si>
    <t>Автомобіль  ВАЗ 21053 СВ 9685 АВ</t>
  </si>
  <si>
    <t>ПК (сис. блок, монітор., клавіатура, мишка) LOGIC POWER PHILIPS</t>
  </si>
  <si>
    <t>системний блок</t>
  </si>
  <si>
    <t>ПК ( монітор., клавіатура, мишка) Samsung</t>
  </si>
  <si>
    <t>ПК (сис. блок, монітор., клавіатура, мишка) Samsung</t>
  </si>
  <si>
    <t xml:space="preserve">ПК (сис. блок, монітор., клавіатура, мишка)  </t>
  </si>
  <si>
    <t>принтер  МФУ HP LazerJet M130fn</t>
  </si>
  <si>
    <t>ББЖ АРС Bask-UPS CS 500</t>
  </si>
  <si>
    <t>МФУ Samsung SCX -4200</t>
  </si>
  <si>
    <t>Принтер Canon LBP 6000</t>
  </si>
  <si>
    <t>БФП Canon -Sensys MF3010</t>
  </si>
  <si>
    <t>корюк</t>
  </si>
  <si>
    <t>Принтер HP Laser Get Uitra W106w</t>
  </si>
  <si>
    <t>Принтер HP Laser Pro MFP M 130a</t>
  </si>
  <si>
    <t>Принтер Canon LBP 6030b</t>
  </si>
  <si>
    <t>Принтер Canon LBP 6230 dw</t>
  </si>
  <si>
    <t>Засіб криптографічного захисту "Алмаз - 1К"</t>
  </si>
  <si>
    <t>Подовжувач</t>
  </si>
  <si>
    <t>Електрочайник</t>
  </si>
  <si>
    <t>Телефон Panasonic</t>
  </si>
  <si>
    <t xml:space="preserve"> Фотоапарат Canon Power Shot SX Blask</t>
  </si>
  <si>
    <t>Місцевий бюджет  КФК  217610 Сприяння розвитку малого та середнього підприємництва</t>
  </si>
  <si>
    <t>Комп'ютер в комплекті</t>
  </si>
  <si>
    <t>МФУ Canon IR- 1133</t>
  </si>
  <si>
    <t>Комп'ютер в комплекті (державний реєстратор)</t>
  </si>
  <si>
    <t>принтер  МФУ HP LazerJet M130fn (совбез)</t>
  </si>
  <si>
    <t>МФУ Canon -Sensys MF-401 (Корюківка)</t>
  </si>
  <si>
    <t>МФУ Canon MF -211 (державний реєстратор)</t>
  </si>
  <si>
    <t>МФУ Canon MF -211 ( архів)</t>
  </si>
  <si>
    <t>11130004/1-11130004/5</t>
  </si>
  <si>
    <t>Стілець ИЗО мякий (державний реєстатор)</t>
  </si>
  <si>
    <t>Ноутбук: HP ProBook 4540s 15.6 (1366x768) HD LED</t>
  </si>
  <si>
    <t>Ноутбук: HP ProBook 4540s 15.6 (1366x768) HD LED, совбез</t>
  </si>
  <si>
    <t>Програмно-апаратний комплекс (ПАК) у складі:</t>
  </si>
  <si>
    <t>Веб-камера Logitech C310</t>
  </si>
  <si>
    <t>Мережевий подовжувач Defender на п`ять розеток 220 В, 4,5 м</t>
  </si>
  <si>
    <t>Металева шафа з замком</t>
  </si>
  <si>
    <t>Тросик безпеки: Laptop kej locker, 1m, package – poly bag</t>
  </si>
  <si>
    <t>Настінне кріплення</t>
  </si>
  <si>
    <t>Патчкорд Ethernet 1 метр</t>
  </si>
  <si>
    <t>Всього:</t>
  </si>
  <si>
    <t>Сервер (системний блок)          ( совбез)</t>
  </si>
  <si>
    <t>Чернігівська обласна державна адміністрація</t>
  </si>
  <si>
    <t>00022674</t>
  </si>
  <si>
    <r>
      <t>VоІР шлюз периферійний (S/N FD0Y399000242) (</t>
    </r>
    <r>
      <rPr>
        <b/>
        <sz val="12"/>
        <color theme="1"/>
        <rFont val="Times New Roman"/>
        <family val="1"/>
        <charset val="204"/>
      </rPr>
      <t>совбез</t>
    </r>
    <r>
      <rPr>
        <sz val="12"/>
        <color theme="1"/>
        <rFont val="Times New Roman"/>
        <family val="1"/>
        <charset val="204"/>
      </rPr>
      <t>)</t>
    </r>
  </si>
  <si>
    <t>1514 Паливо, горючі і мастильні матеріали</t>
  </si>
  <si>
    <t>Бензин А-95 ENERGY</t>
  </si>
  <si>
    <t>Бланки подяк МБ 0210180</t>
  </si>
  <si>
    <t>Бланки грамот МБ 0210180</t>
  </si>
  <si>
    <t>Дизельне паливо ENERGY  МБ 0218220 (воєнкомат)</t>
  </si>
  <si>
    <t xml:space="preserve">Рамки   -  МБ 0210180 </t>
  </si>
  <si>
    <t>USB подовжувач : активний 10-ти метровий кабель USB 2.0  та пасивний 5-ти метровий кабель USB 2.0 комплект</t>
  </si>
  <si>
    <t>Ноутбук HP 255 G5</t>
  </si>
  <si>
    <t xml:space="preserve">Компютер в комплекті </t>
  </si>
  <si>
    <t>Крісла для залу м'які</t>
  </si>
  <si>
    <t>Стільці шкіряні</t>
  </si>
  <si>
    <t>Стіл приставний</t>
  </si>
  <si>
    <t>Світильники</t>
  </si>
  <si>
    <t>Люстра</t>
  </si>
  <si>
    <t>Стіл для засідань</t>
  </si>
  <si>
    <t>Шафа стінка</t>
  </si>
  <si>
    <t>Стіл 2 -х  тумбовий</t>
  </si>
  <si>
    <t>Стілець</t>
  </si>
  <si>
    <t>Сейф</t>
  </si>
  <si>
    <t>Килим</t>
  </si>
  <si>
    <t>Трюмо</t>
  </si>
  <si>
    <t>Стіл</t>
  </si>
  <si>
    <t>Крісла  м'які</t>
  </si>
  <si>
    <t>Шафа залізна</t>
  </si>
  <si>
    <t>Комунікаційна шафа</t>
  </si>
  <si>
    <t xml:space="preserve">Сейф карточний </t>
  </si>
  <si>
    <t>Сейф  2-х дверний</t>
  </si>
  <si>
    <t>Автошини 175/70 р 13</t>
  </si>
  <si>
    <t>Мікрохвильова піч  S725W</t>
  </si>
  <si>
    <t>Холодильник Hisense</t>
  </si>
  <si>
    <t>МФУ Canon MF - 301 (служба у справах дітей)</t>
  </si>
  <si>
    <t>Місцевий бюджет КФК 213112 Заходи державної політики з питань дітей та соціального захисту</t>
  </si>
  <si>
    <t>Решітка віконна</t>
  </si>
  <si>
    <t>Жалюзі</t>
  </si>
  <si>
    <t>Дверна решітка</t>
  </si>
  <si>
    <t>Комп"ютер KREDO (Монітор LG)</t>
  </si>
  <si>
    <t>Насос</t>
  </si>
  <si>
    <t>Котел ЕПЗ-100</t>
  </si>
  <si>
    <t>Плита газова</t>
  </si>
  <si>
    <t>Холодильник СТІНОЛ 256 Q</t>
  </si>
  <si>
    <t>Насос циркулярний</t>
  </si>
  <si>
    <t>Музичний центр LG MDD-D72V</t>
  </si>
  <si>
    <t>Водонагрівач Round-100</t>
  </si>
  <si>
    <t>Холодильник</t>
  </si>
  <si>
    <t>Водонагрівач ARISTON SG-100</t>
  </si>
  <si>
    <t>Пральна машина BOSCH WAE-20164</t>
  </si>
  <si>
    <t>Пральна машина SATURN 7600</t>
  </si>
  <si>
    <t>Бензопила MS-291 "Штіль"</t>
  </si>
  <si>
    <t>Мотокоса MEGA BG 4131, 4 так.</t>
  </si>
  <si>
    <t>Встроєна духовка CANDYFST</t>
  </si>
  <si>
    <t>Ваги ВТНЕ-30Т2 "Яблучко"</t>
  </si>
  <si>
    <t>Лічильник "Меркурій 230 ART-02 RN</t>
  </si>
  <si>
    <t>Плита електрична - 4 камф. З духовкою</t>
  </si>
  <si>
    <t>Телевізор LG43LH510V</t>
  </si>
  <si>
    <t>Пральна машина Sharp ES-HF A8123 W 3UA</t>
  </si>
  <si>
    <t>Морозильник STINOL 313 Q</t>
  </si>
  <si>
    <t>Стаціонарне відділення с. Бутівка</t>
  </si>
  <si>
    <t>смт Сосниця, вул. Вишнева, 15</t>
  </si>
  <si>
    <t>Лічильник води</t>
  </si>
  <si>
    <t>Принтер Canon MF 3010</t>
  </si>
  <si>
    <t>Принтер Xerox Phaser 3140</t>
  </si>
  <si>
    <t>Котел газовий «Рівнетерм – 40»</t>
  </si>
  <si>
    <t>ПК (системний блок, монітор, клавіатура, мишка)</t>
  </si>
  <si>
    <t>Велосипед «Фермер»</t>
  </si>
  <si>
    <t>Вогнегасник</t>
  </si>
  <si>
    <t>11370414-416</t>
  </si>
  <si>
    <t>Шафа для одягу</t>
  </si>
  <si>
    <t>11370545,546,547</t>
  </si>
  <si>
    <t>Лічильник</t>
  </si>
  <si>
    <t>Часи настінні</t>
  </si>
  <si>
    <t>Варенниця</t>
  </si>
  <si>
    <t>Палас</t>
  </si>
  <si>
    <t>Веса</t>
  </si>
  <si>
    <t>Котел опалювальний</t>
  </si>
  <si>
    <t>Столи</t>
  </si>
  <si>
    <t>Крісло</t>
  </si>
  <si>
    <t>11360319,320,321, 322,324</t>
  </si>
  <si>
    <t>Праска</t>
  </si>
  <si>
    <t>Ліжко</t>
  </si>
  <si>
    <t>11360363, 371</t>
  </si>
  <si>
    <t>Ковш для води</t>
  </si>
  <si>
    <t>Друшлаг</t>
  </si>
  <si>
    <t>Ложка чайна</t>
  </si>
  <si>
    <t>Сахарниця</t>
  </si>
  <si>
    <t>11370445-450</t>
  </si>
  <si>
    <t>Сковороди</t>
  </si>
  <si>
    <t>11370452-454</t>
  </si>
  <si>
    <t>Дошка для прасування</t>
  </si>
  <si>
    <t>Електроводонагрівач</t>
  </si>
  <si>
    <t>Карниз</t>
  </si>
  <si>
    <t>11370493-504</t>
  </si>
  <si>
    <t>Пельменниця</t>
  </si>
  <si>
    <t>Балія</t>
  </si>
  <si>
    <t>11370506, 507</t>
  </si>
  <si>
    <t>Чайник</t>
  </si>
  <si>
    <t>Тарілки</t>
  </si>
  <si>
    <t>Водонагрівач Kound 80</t>
  </si>
  <si>
    <t>Стіл 100х600</t>
  </si>
  <si>
    <t>11370687,688,694, 691,692,693</t>
  </si>
  <si>
    <t>11370699-704, 706, 707, 709,710,713-716, 718-719</t>
  </si>
  <si>
    <t>Кровать</t>
  </si>
  <si>
    <t>11370724, 725</t>
  </si>
  <si>
    <t>11370726,727,728</t>
  </si>
  <si>
    <t>Стілець металевий</t>
  </si>
  <si>
    <t>11370730-731, 733-734</t>
  </si>
  <si>
    <t>Тумбочка прикроватна</t>
  </si>
  <si>
    <t>11370740, 743, 744</t>
  </si>
  <si>
    <t>11370753, 754, 756</t>
  </si>
  <si>
    <t>Килими</t>
  </si>
  <si>
    <t>11370762-769</t>
  </si>
  <si>
    <t>Килим для підлоги</t>
  </si>
  <si>
    <t>11370770-772</t>
  </si>
  <si>
    <t>Карниз 1,5 м</t>
  </si>
  <si>
    <t>11370800-803</t>
  </si>
  <si>
    <t>Миска н/ж</t>
  </si>
  <si>
    <t>11370857-886</t>
  </si>
  <si>
    <t>Рубільник РЛП-100</t>
  </si>
  <si>
    <t>11370905, 906</t>
  </si>
  <si>
    <t>11370907, 909, 911, 912, 914, 915, 916, 918</t>
  </si>
  <si>
    <t>Стіл 900х600</t>
  </si>
  <si>
    <t>11370922-927</t>
  </si>
  <si>
    <t>11370935, 936</t>
  </si>
  <si>
    <t>Тарілка</t>
  </si>
  <si>
    <t>Масляний радіатор</t>
  </si>
  <si>
    <t>11370970, 971, 973-975</t>
  </si>
  <si>
    <t xml:space="preserve">Тумбочка  </t>
  </si>
  <si>
    <t>11370978,979, 981,982</t>
  </si>
  <si>
    <t>11370996, 997</t>
  </si>
  <si>
    <t>Карниз 1,6 м</t>
  </si>
  <si>
    <t>Рубільнік ЯРП-250</t>
  </si>
  <si>
    <t>Світильник вул. освітлення</t>
  </si>
  <si>
    <t>Праска Philips</t>
  </si>
  <si>
    <t>Тумбочка</t>
  </si>
  <si>
    <t>11371116-119</t>
  </si>
  <si>
    <t>Стіл письмовий</t>
  </si>
  <si>
    <t>11371122, 123</t>
  </si>
  <si>
    <t>Ліжко дерев"яне</t>
  </si>
  <si>
    <t>11371126, 127</t>
  </si>
  <si>
    <t>11371132, 133, 135,136</t>
  </si>
  <si>
    <t>Карниз 2,4 м</t>
  </si>
  <si>
    <t>11371138, 139</t>
  </si>
  <si>
    <t>Тарілка 175</t>
  </si>
  <si>
    <t>Вилка столова н/ж</t>
  </si>
  <si>
    <t>Ложка столова н/ж</t>
  </si>
  <si>
    <t>Термометр віконний</t>
  </si>
  <si>
    <t>Миска глиб.н/ж</t>
  </si>
  <si>
    <t>Вогнегасник ВП-5з</t>
  </si>
  <si>
    <t>Милиці</t>
  </si>
  <si>
    <t>11371181-182</t>
  </si>
  <si>
    <t>Кастрюля 15 л алюм.</t>
  </si>
  <si>
    <t>11371184-186</t>
  </si>
  <si>
    <t>11371191, 192</t>
  </si>
  <si>
    <t>11371194, 195</t>
  </si>
  <si>
    <t>Стілець м"який</t>
  </si>
  <si>
    <t>11371196-201</t>
  </si>
  <si>
    <t>11371202-203</t>
  </si>
  <si>
    <t>11371204-209</t>
  </si>
  <si>
    <t>11371219-221</t>
  </si>
  <si>
    <t>11371222, 223</t>
  </si>
  <si>
    <t>Тарілка телевізорна</t>
  </si>
  <si>
    <t>Тумба кухонна</t>
  </si>
  <si>
    <t>Кастрюля алюм. 10л</t>
  </si>
  <si>
    <t>11371296, 297</t>
  </si>
  <si>
    <t>Кастрюля алюм.6л</t>
  </si>
  <si>
    <t>11371298-300</t>
  </si>
  <si>
    <t>Тюль</t>
  </si>
  <si>
    <t>Гардини</t>
  </si>
  <si>
    <t>Кружка н/ж</t>
  </si>
  <si>
    <t>Кастрюля алюм.3,5л</t>
  </si>
  <si>
    <t>11371317-319</t>
  </si>
  <si>
    <t>Таз алюм.</t>
  </si>
  <si>
    <t>11371325, 326</t>
  </si>
  <si>
    <t>Ніж Хортиця</t>
  </si>
  <si>
    <t>11371332-334</t>
  </si>
  <si>
    <t>Очисник повітря Zeher EKO</t>
  </si>
  <si>
    <t>Лічильник меркурій</t>
  </si>
  <si>
    <t>Ніж поварський</t>
  </si>
  <si>
    <t>11371378-380</t>
  </si>
  <si>
    <t>Ніж бик 15 см</t>
  </si>
  <si>
    <t>Ніж бик 18 см</t>
  </si>
  <si>
    <t>11371383-385</t>
  </si>
  <si>
    <t>Ніж кухонний рибний</t>
  </si>
  <si>
    <t>11371386-387</t>
  </si>
  <si>
    <t>Інвалідний візок</t>
  </si>
  <si>
    <t>Біотуалет</t>
  </si>
  <si>
    <t>11371396-397</t>
  </si>
  <si>
    <t>Бидон</t>
  </si>
  <si>
    <t>Електр.опал.пристрій JON 3/24</t>
  </si>
  <si>
    <t>Насос водний</t>
  </si>
  <si>
    <t>Ніж Хортиця 18</t>
  </si>
  <si>
    <t>Ніж Хортиця 15</t>
  </si>
  <si>
    <t>Ніж Хортиця 13</t>
  </si>
  <si>
    <t>Ніж Хортиця 10</t>
  </si>
  <si>
    <t xml:space="preserve">Ложка столова  </t>
  </si>
  <si>
    <t>Виделка столова</t>
  </si>
  <si>
    <t>Ложка розливна</t>
  </si>
  <si>
    <t>Насос фекальн.</t>
  </si>
  <si>
    <t>Бензокоса БГ5200</t>
  </si>
  <si>
    <t>Тертушка конусна</t>
  </si>
  <si>
    <t>Ніж 18 Хортиця</t>
  </si>
  <si>
    <t>Тюнер</t>
  </si>
  <si>
    <t>Ваги електронні</t>
  </si>
  <si>
    <t>Лічильник НІК 2102-02М</t>
  </si>
  <si>
    <t>Софа</t>
  </si>
  <si>
    <t>Тумбочка під телевізор</t>
  </si>
  <si>
    <t>Диван-уголок</t>
  </si>
  <si>
    <t xml:space="preserve">Диван  </t>
  </si>
  <si>
    <t>М"ясорубка Moulinex ME306832</t>
  </si>
  <si>
    <t>Компресор</t>
  </si>
  <si>
    <t>Набір пневматичних інструментів</t>
  </si>
  <si>
    <t>Кавоварка SCARLET SC-038</t>
  </si>
  <si>
    <t xml:space="preserve">  КФК  217610 Сприяння розвитку малого та середнього підприємництва</t>
  </si>
  <si>
    <t>Місцевий бюджет</t>
  </si>
  <si>
    <t xml:space="preserve"> КФК 213112 Заходи державної політики з питань дітей та соціального захисту</t>
  </si>
  <si>
    <t>Факс</t>
  </si>
  <si>
    <t>Стіл однотумбовий</t>
  </si>
  <si>
    <t>11370370, 11370372</t>
  </si>
  <si>
    <t>Шафа</t>
  </si>
  <si>
    <t>Стільці для офісу</t>
  </si>
  <si>
    <t>11370574-11370583</t>
  </si>
  <si>
    <t>11370602-11370613</t>
  </si>
  <si>
    <t>Шафа книжкова</t>
  </si>
  <si>
    <t>11360313, 11360314</t>
  </si>
  <si>
    <t>Телефон</t>
  </si>
  <si>
    <t>Лічильник однофазний меридіанний</t>
  </si>
  <si>
    <t xml:space="preserve">Вогнегасник </t>
  </si>
  <si>
    <t>11370892, 11370893</t>
  </si>
  <si>
    <t>Дзеркало</t>
  </si>
  <si>
    <t>Телефон Panasonik</t>
  </si>
  <si>
    <t>Модем</t>
  </si>
  <si>
    <t>БФП Canon Issensys MF 310</t>
  </si>
  <si>
    <t>Системний блок</t>
  </si>
  <si>
    <t xml:space="preserve">Монітор </t>
  </si>
  <si>
    <t>11371110, 11371111</t>
  </si>
  <si>
    <t>МФУ АН Epson Work Force Pro</t>
  </si>
  <si>
    <t>Моно-картридж Epson WF – 145</t>
  </si>
  <si>
    <t>Сейф залізний</t>
  </si>
  <si>
    <t>Стілець для офісу</t>
  </si>
  <si>
    <t>11370381, 11370382, 11370383</t>
  </si>
  <si>
    <t>Жалюзі вертикальні</t>
  </si>
  <si>
    <t xml:space="preserve">Крісло м’яке </t>
  </si>
  <si>
    <t>Стіл тумба</t>
  </si>
  <si>
    <t>11371393, 11371395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</si>
</sst>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03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 wrapText="1"/>
    </xf>
    <xf numFmtId="0" fontId="7" fillId="0" borderId="0" xfId="0" applyFont="1"/>
    <xf numFmtId="0" fontId="3" fillId="0" borderId="8" xfId="0" applyFont="1" applyBorder="1"/>
    <xf numFmtId="0" fontId="1" fillId="0" borderId="1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7" fillId="0" borderId="8" xfId="0" applyFont="1" applyBorder="1"/>
    <xf numFmtId="0" fontId="3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/>
    <xf numFmtId="0" fontId="2" fillId="2" borderId="1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3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2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2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2" xfId="0" applyFont="1" applyBorder="1" applyAlignment="1">
      <alignment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2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2" fontId="4" fillId="0" borderId="1" xfId="0" applyNumberFormat="1" applyFont="1" applyBorder="1" applyAlignment="1">
      <alignment horizontal="center" wrapText="1"/>
    </xf>
    <xf numFmtId="0" fontId="4" fillId="0" borderId="0" xfId="0" applyFont="1"/>
    <xf numFmtId="0" fontId="4" fillId="0" borderId="1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2" fontId="11" fillId="0" borderId="1" xfId="0" applyNumberFormat="1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0" fontId="0" fillId="0" borderId="12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0"/>
  <sheetViews>
    <sheetView tabSelected="1" topLeftCell="A355" workbookViewId="0">
      <selection activeCell="K65" sqref="K65"/>
    </sheetView>
  </sheetViews>
  <sheetFormatPr defaultColWidth="9.125" defaultRowHeight="15.65" x14ac:dyDescent="0.25"/>
  <cols>
    <col min="1" max="1" width="4.25" style="1" customWidth="1"/>
    <col min="2" max="2" width="14.625" style="1" customWidth="1"/>
    <col min="3" max="3" width="52.75" style="1" customWidth="1"/>
    <col min="4" max="4" width="10.625" style="1" customWidth="1"/>
    <col min="5" max="5" width="10.25" style="1" customWidth="1"/>
    <col min="6" max="6" width="5.75" style="1" customWidth="1"/>
    <col min="7" max="7" width="0.125" style="1" customWidth="1"/>
    <col min="8" max="8" width="7.625" style="1" customWidth="1"/>
    <col min="9" max="9" width="7.125" style="1" customWidth="1"/>
    <col min="10" max="10" width="11.625" style="1" customWidth="1"/>
    <col min="11" max="11" width="11.75" style="1" customWidth="1"/>
    <col min="12" max="12" width="12" style="1" customWidth="1"/>
    <col min="13" max="13" width="8.75" style="1" customWidth="1"/>
    <col min="14" max="16384" width="9.125" style="1"/>
  </cols>
  <sheetData>
    <row r="1" spans="1:14" x14ac:dyDescent="0.25">
      <c r="L1" s="1" t="s">
        <v>85</v>
      </c>
    </row>
    <row r="2" spans="1:14" x14ac:dyDescent="0.25">
      <c r="K2" s="142" t="s">
        <v>62</v>
      </c>
      <c r="L2" s="142"/>
    </row>
    <row r="4" spans="1:14" x14ac:dyDescent="0.25">
      <c r="A4" s="153" t="s">
        <v>35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2"/>
    </row>
    <row r="5" spans="1:14" ht="12.1" customHeight="1" x14ac:dyDescent="0.25">
      <c r="A5" s="154" t="s">
        <v>0</v>
      </c>
      <c r="B5" s="154" t="s">
        <v>1</v>
      </c>
      <c r="C5" s="155" t="s">
        <v>9</v>
      </c>
      <c r="D5" s="154" t="s">
        <v>92</v>
      </c>
      <c r="E5" s="143" t="s">
        <v>87</v>
      </c>
      <c r="F5" s="144"/>
      <c r="G5" s="145"/>
      <c r="H5" s="154" t="s">
        <v>93</v>
      </c>
      <c r="I5" s="154" t="s">
        <v>2</v>
      </c>
      <c r="J5" s="154"/>
      <c r="K5" s="154"/>
      <c r="L5" s="154"/>
      <c r="M5" s="154"/>
      <c r="N5" s="2"/>
    </row>
    <row r="6" spans="1:14" ht="16.5" customHeight="1" x14ac:dyDescent="0.25">
      <c r="A6" s="154"/>
      <c r="B6" s="154"/>
      <c r="C6" s="156"/>
      <c r="D6" s="154"/>
      <c r="E6" s="146"/>
      <c r="F6" s="147"/>
      <c r="G6" s="148"/>
      <c r="H6" s="154"/>
      <c r="I6" s="154"/>
      <c r="J6" s="154"/>
      <c r="K6" s="154"/>
      <c r="L6" s="154"/>
      <c r="M6" s="154"/>
      <c r="N6" s="2"/>
    </row>
    <row r="7" spans="1:14" ht="99.7" customHeight="1" x14ac:dyDescent="0.25">
      <c r="A7" s="154"/>
      <c r="B7" s="154"/>
      <c r="C7" s="157"/>
      <c r="D7" s="154"/>
      <c r="E7" s="149"/>
      <c r="F7" s="150"/>
      <c r="G7" s="151"/>
      <c r="H7" s="154"/>
      <c r="I7" s="28" t="s">
        <v>86</v>
      </c>
      <c r="J7" s="28" t="s">
        <v>38</v>
      </c>
      <c r="K7" s="28" t="s">
        <v>36</v>
      </c>
      <c r="L7" s="28" t="s">
        <v>88</v>
      </c>
      <c r="M7" s="28" t="s">
        <v>37</v>
      </c>
      <c r="N7" s="2"/>
    </row>
    <row r="8" spans="1:14" s="35" customFormat="1" ht="13.6" x14ac:dyDescent="0.25">
      <c r="A8" s="33">
        <v>1</v>
      </c>
      <c r="B8" s="33">
        <v>2</v>
      </c>
      <c r="C8" s="33">
        <v>3</v>
      </c>
      <c r="D8" s="33">
        <v>4</v>
      </c>
      <c r="E8" s="152">
        <v>5</v>
      </c>
      <c r="F8" s="152"/>
      <c r="G8" s="152"/>
      <c r="H8" s="33">
        <v>6</v>
      </c>
      <c r="I8" s="33">
        <v>7</v>
      </c>
      <c r="J8" s="33">
        <v>8</v>
      </c>
      <c r="K8" s="33">
        <v>9</v>
      </c>
      <c r="L8" s="33">
        <v>10</v>
      </c>
      <c r="M8" s="33">
        <v>11</v>
      </c>
      <c r="N8" s="34"/>
    </row>
    <row r="9" spans="1:14" x14ac:dyDescent="0.25">
      <c r="A9" s="119">
        <v>1</v>
      </c>
      <c r="B9" s="119" t="s">
        <v>10</v>
      </c>
      <c r="C9" s="45">
        <v>0</v>
      </c>
      <c r="D9" s="3">
        <v>0</v>
      </c>
      <c r="E9" s="122">
        <v>0</v>
      </c>
      <c r="F9" s="122"/>
      <c r="G9" s="122"/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2"/>
    </row>
    <row r="10" spans="1:14" x14ac:dyDescent="0.25">
      <c r="A10" s="125"/>
      <c r="B10" s="127"/>
      <c r="C10" s="4">
        <v>0</v>
      </c>
      <c r="D10" s="5">
        <v>0</v>
      </c>
      <c r="E10" s="123">
        <v>0</v>
      </c>
      <c r="F10" s="123"/>
      <c r="G10" s="123"/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2"/>
    </row>
    <row r="11" spans="1:14" x14ac:dyDescent="0.25">
      <c r="A11" s="125"/>
      <c r="B11" s="128"/>
      <c r="C11" s="4">
        <v>0</v>
      </c>
      <c r="D11" s="5">
        <v>0</v>
      </c>
      <c r="E11" s="123">
        <v>0</v>
      </c>
      <c r="F11" s="123"/>
      <c r="G11" s="123"/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2"/>
    </row>
    <row r="12" spans="1:14" ht="31.25" x14ac:dyDescent="0.25">
      <c r="A12" s="126"/>
      <c r="B12" s="10" t="s">
        <v>4</v>
      </c>
      <c r="C12" s="7" t="s">
        <v>20</v>
      </c>
      <c r="D12" s="7" t="s">
        <v>20</v>
      </c>
      <c r="E12" s="124" t="s">
        <v>20</v>
      </c>
      <c r="F12" s="124"/>
      <c r="G12" s="124"/>
      <c r="H12" s="7" t="s">
        <v>20</v>
      </c>
      <c r="I12" s="7">
        <f>SUM(I9:I11)</f>
        <v>0</v>
      </c>
      <c r="J12" s="7">
        <f t="shared" ref="J12:L12" si="0">SUM(J9:J11)</f>
        <v>0</v>
      </c>
      <c r="K12" s="7">
        <f t="shared" si="0"/>
        <v>0</v>
      </c>
      <c r="L12" s="7">
        <f t="shared" si="0"/>
        <v>0</v>
      </c>
      <c r="M12" s="7" t="s">
        <v>20</v>
      </c>
      <c r="N12" s="11"/>
    </row>
    <row r="13" spans="1:14" ht="20.25" customHeight="1" x14ac:dyDescent="0.25">
      <c r="A13" s="119">
        <v>2</v>
      </c>
      <c r="B13" s="119" t="s">
        <v>14</v>
      </c>
      <c r="C13" s="45">
        <v>0</v>
      </c>
      <c r="D13" s="44">
        <v>0</v>
      </c>
      <c r="E13" s="122">
        <v>0</v>
      </c>
      <c r="F13" s="122"/>
      <c r="G13" s="122"/>
      <c r="H13" s="44">
        <v>0</v>
      </c>
      <c r="I13" s="44">
        <v>0</v>
      </c>
      <c r="J13" s="44">
        <v>0</v>
      </c>
      <c r="K13" s="44">
        <v>0</v>
      </c>
      <c r="L13" s="44">
        <v>0</v>
      </c>
      <c r="M13" s="44">
        <v>0</v>
      </c>
      <c r="N13" s="9"/>
    </row>
    <row r="14" spans="1:14" x14ac:dyDescent="0.25">
      <c r="A14" s="120"/>
      <c r="B14" s="120"/>
      <c r="C14" s="4">
        <v>0</v>
      </c>
      <c r="D14" s="43">
        <v>0</v>
      </c>
      <c r="E14" s="123">
        <v>0</v>
      </c>
      <c r="F14" s="123"/>
      <c r="G14" s="123"/>
      <c r="H14" s="43">
        <v>0</v>
      </c>
      <c r="I14" s="43">
        <v>0</v>
      </c>
      <c r="J14" s="43">
        <v>0</v>
      </c>
      <c r="K14" s="43">
        <v>0</v>
      </c>
      <c r="L14" s="43">
        <v>0</v>
      </c>
      <c r="M14" s="43">
        <v>0</v>
      </c>
      <c r="N14" s="2"/>
    </row>
    <row r="15" spans="1:14" x14ac:dyDescent="0.25">
      <c r="A15" s="120"/>
      <c r="B15" s="121"/>
      <c r="C15" s="4">
        <v>0</v>
      </c>
      <c r="D15" s="43">
        <v>0</v>
      </c>
      <c r="E15" s="123">
        <v>0</v>
      </c>
      <c r="F15" s="123"/>
      <c r="G15" s="123"/>
      <c r="H15" s="43">
        <v>0</v>
      </c>
      <c r="I15" s="43">
        <v>0</v>
      </c>
      <c r="J15" s="43">
        <v>0</v>
      </c>
      <c r="K15" s="43">
        <v>0</v>
      </c>
      <c r="L15" s="43">
        <v>0</v>
      </c>
      <c r="M15" s="43">
        <v>0</v>
      </c>
      <c r="N15" s="2"/>
    </row>
    <row r="16" spans="1:14" ht="31.25" x14ac:dyDescent="0.25">
      <c r="A16" s="121"/>
      <c r="B16" s="10" t="s">
        <v>4</v>
      </c>
      <c r="C16" s="7" t="s">
        <v>20</v>
      </c>
      <c r="D16" s="7" t="s">
        <v>20</v>
      </c>
      <c r="E16" s="124" t="s">
        <v>20</v>
      </c>
      <c r="F16" s="124"/>
      <c r="G16" s="124"/>
      <c r="H16" s="7" t="s">
        <v>20</v>
      </c>
      <c r="I16" s="7">
        <f>SUM(I13:I15)</f>
        <v>0</v>
      </c>
      <c r="J16" s="7">
        <f t="shared" ref="J16:L16" si="1">SUM(J13:J15)</f>
        <v>0</v>
      </c>
      <c r="K16" s="7">
        <f t="shared" si="1"/>
        <v>0</v>
      </c>
      <c r="L16" s="7">
        <f t="shared" si="1"/>
        <v>0</v>
      </c>
      <c r="M16" s="7" t="s">
        <v>20</v>
      </c>
      <c r="N16" s="2"/>
    </row>
    <row r="17" spans="1:14" ht="15.8" customHeight="1" x14ac:dyDescent="0.25">
      <c r="A17" s="119">
        <v>3</v>
      </c>
      <c r="B17" s="119" t="s">
        <v>12</v>
      </c>
      <c r="C17" s="45">
        <v>0</v>
      </c>
      <c r="D17" s="44">
        <v>0</v>
      </c>
      <c r="E17" s="122">
        <v>0</v>
      </c>
      <c r="F17" s="122"/>
      <c r="G17" s="122"/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  <c r="N17" s="2"/>
    </row>
    <row r="18" spans="1:14" x14ac:dyDescent="0.25">
      <c r="A18" s="125"/>
      <c r="B18" s="120"/>
      <c r="C18" s="4">
        <v>0</v>
      </c>
      <c r="D18" s="43">
        <v>0</v>
      </c>
      <c r="E18" s="123">
        <v>0</v>
      </c>
      <c r="F18" s="123"/>
      <c r="G18" s="123"/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43">
        <v>0</v>
      </c>
      <c r="N18" s="2"/>
    </row>
    <row r="19" spans="1:14" x14ac:dyDescent="0.25">
      <c r="A19" s="125"/>
      <c r="B19" s="121"/>
      <c r="C19" s="4">
        <v>0</v>
      </c>
      <c r="D19" s="43">
        <v>0</v>
      </c>
      <c r="E19" s="123">
        <v>0</v>
      </c>
      <c r="F19" s="123"/>
      <c r="G19" s="123"/>
      <c r="H19" s="43">
        <v>0</v>
      </c>
      <c r="I19" s="43">
        <v>0</v>
      </c>
      <c r="J19" s="43">
        <v>0</v>
      </c>
      <c r="K19" s="43">
        <v>0</v>
      </c>
      <c r="L19" s="43">
        <v>0</v>
      </c>
      <c r="M19" s="43">
        <v>0</v>
      </c>
      <c r="N19" s="2"/>
    </row>
    <row r="20" spans="1:14" ht="31.25" x14ac:dyDescent="0.25">
      <c r="A20" s="126"/>
      <c r="B20" s="10" t="s">
        <v>4</v>
      </c>
      <c r="C20" s="7" t="s">
        <v>20</v>
      </c>
      <c r="D20" s="7" t="s">
        <v>20</v>
      </c>
      <c r="E20" s="124" t="s">
        <v>20</v>
      </c>
      <c r="F20" s="124"/>
      <c r="G20" s="124"/>
      <c r="H20" s="7" t="s">
        <v>20</v>
      </c>
      <c r="I20" s="7">
        <f>SUM(I17:I19)</f>
        <v>0</v>
      </c>
      <c r="J20" s="7">
        <f t="shared" ref="J20:L20" si="2">SUM(J17:J19)</f>
        <v>0</v>
      </c>
      <c r="K20" s="7">
        <f t="shared" si="2"/>
        <v>0</v>
      </c>
      <c r="L20" s="7">
        <f t="shared" si="2"/>
        <v>0</v>
      </c>
      <c r="M20" s="7" t="s">
        <v>20</v>
      </c>
      <c r="N20" s="11"/>
    </row>
    <row r="21" spans="1:14" ht="20.25" customHeight="1" x14ac:dyDescent="0.25">
      <c r="A21" s="119">
        <v>4</v>
      </c>
      <c r="B21" s="119" t="s">
        <v>13</v>
      </c>
      <c r="C21" s="45">
        <v>0</v>
      </c>
      <c r="D21" s="44">
        <v>0</v>
      </c>
      <c r="E21" s="122">
        <v>0</v>
      </c>
      <c r="F21" s="122"/>
      <c r="G21" s="122"/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9"/>
    </row>
    <row r="22" spans="1:14" x14ac:dyDescent="0.25">
      <c r="A22" s="120"/>
      <c r="B22" s="120"/>
      <c r="C22" s="4">
        <v>0</v>
      </c>
      <c r="D22" s="43">
        <v>0</v>
      </c>
      <c r="E22" s="123">
        <v>0</v>
      </c>
      <c r="F22" s="123"/>
      <c r="G22" s="123"/>
      <c r="H22" s="43">
        <v>0</v>
      </c>
      <c r="I22" s="43">
        <v>0</v>
      </c>
      <c r="J22" s="43">
        <v>0</v>
      </c>
      <c r="K22" s="43">
        <v>0</v>
      </c>
      <c r="L22" s="43">
        <v>0</v>
      </c>
      <c r="M22" s="43">
        <v>0</v>
      </c>
      <c r="N22" s="2"/>
    </row>
    <row r="23" spans="1:14" x14ac:dyDescent="0.25">
      <c r="A23" s="120"/>
      <c r="B23" s="121"/>
      <c r="C23" s="4">
        <v>0</v>
      </c>
      <c r="D23" s="43">
        <v>0</v>
      </c>
      <c r="E23" s="123">
        <v>0</v>
      </c>
      <c r="F23" s="123"/>
      <c r="G23" s="123"/>
      <c r="H23" s="43">
        <v>0</v>
      </c>
      <c r="I23" s="43">
        <v>0</v>
      </c>
      <c r="J23" s="43">
        <v>0</v>
      </c>
      <c r="K23" s="43">
        <v>0</v>
      </c>
      <c r="L23" s="43">
        <v>0</v>
      </c>
      <c r="M23" s="43">
        <v>0</v>
      </c>
      <c r="N23" s="2"/>
    </row>
    <row r="24" spans="1:14" ht="31.25" x14ac:dyDescent="0.25">
      <c r="A24" s="121"/>
      <c r="B24" s="10" t="s">
        <v>4</v>
      </c>
      <c r="C24" s="7" t="s">
        <v>20</v>
      </c>
      <c r="D24" s="7" t="s">
        <v>20</v>
      </c>
      <c r="E24" s="124" t="s">
        <v>20</v>
      </c>
      <c r="F24" s="124"/>
      <c r="G24" s="124"/>
      <c r="H24" s="7" t="s">
        <v>20</v>
      </c>
      <c r="I24" s="7">
        <f>SUM(I21:I23)</f>
        <v>0</v>
      </c>
      <c r="J24" s="7">
        <f t="shared" ref="J24:L24" si="3">SUM(J21:J23)</f>
        <v>0</v>
      </c>
      <c r="K24" s="7">
        <f t="shared" si="3"/>
        <v>0</v>
      </c>
      <c r="L24" s="7">
        <f t="shared" si="3"/>
        <v>0</v>
      </c>
      <c r="M24" s="7" t="s">
        <v>20</v>
      </c>
      <c r="N24" s="2"/>
    </row>
    <row r="25" spans="1:14" ht="31.25" x14ac:dyDescent="0.25">
      <c r="A25" s="119">
        <v>5</v>
      </c>
      <c r="B25" s="119" t="s">
        <v>15</v>
      </c>
      <c r="C25" s="71" t="s">
        <v>113</v>
      </c>
      <c r="D25" s="66">
        <v>2017</v>
      </c>
      <c r="E25" s="122">
        <v>101480055</v>
      </c>
      <c r="F25" s="122"/>
      <c r="G25" s="122"/>
      <c r="H25" s="66" t="s">
        <v>108</v>
      </c>
      <c r="I25" s="66">
        <v>1</v>
      </c>
      <c r="J25" s="66">
        <v>9344</v>
      </c>
      <c r="K25" s="66">
        <v>3426.53</v>
      </c>
      <c r="L25" s="66">
        <v>5917.47</v>
      </c>
      <c r="M25" s="66">
        <v>10</v>
      </c>
      <c r="N25" s="2"/>
    </row>
    <row r="26" spans="1:14" x14ac:dyDescent="0.25">
      <c r="A26" s="125"/>
      <c r="B26" s="158"/>
      <c r="C26" s="6" t="s">
        <v>115</v>
      </c>
      <c r="D26" s="66">
        <v>2006</v>
      </c>
      <c r="E26" s="122">
        <v>101480022</v>
      </c>
      <c r="F26" s="122"/>
      <c r="G26" s="122"/>
      <c r="H26" s="66" t="s">
        <v>108</v>
      </c>
      <c r="I26" s="66">
        <v>1</v>
      </c>
      <c r="J26" s="66">
        <v>3100</v>
      </c>
      <c r="K26" s="66">
        <v>3100</v>
      </c>
      <c r="L26" s="66">
        <v>0</v>
      </c>
      <c r="M26" s="66">
        <v>10</v>
      </c>
      <c r="N26" s="2"/>
    </row>
    <row r="27" spans="1:14" x14ac:dyDescent="0.25">
      <c r="A27" s="125"/>
      <c r="B27" s="159"/>
      <c r="C27" s="6" t="s">
        <v>114</v>
      </c>
      <c r="D27" s="66">
        <v>2006</v>
      </c>
      <c r="E27" s="122">
        <v>101480012</v>
      </c>
      <c r="F27" s="122"/>
      <c r="G27" s="122"/>
      <c r="H27" s="66"/>
      <c r="I27" s="66"/>
      <c r="J27" s="66"/>
      <c r="K27" s="66"/>
      <c r="L27" s="66"/>
      <c r="M27" s="66"/>
      <c r="N27" s="2"/>
    </row>
    <row r="28" spans="1:14" ht="31.25" x14ac:dyDescent="0.25">
      <c r="A28" s="125"/>
      <c r="B28" s="72"/>
      <c r="C28" s="71" t="s">
        <v>116</v>
      </c>
      <c r="D28" s="66">
        <v>2008</v>
      </c>
      <c r="E28" s="129">
        <v>101480030</v>
      </c>
      <c r="F28" s="130"/>
      <c r="G28" s="66"/>
      <c r="H28" s="66" t="s">
        <v>108</v>
      </c>
      <c r="I28" s="66">
        <v>1</v>
      </c>
      <c r="J28" s="66">
        <v>3854</v>
      </c>
      <c r="K28" s="66">
        <v>3854</v>
      </c>
      <c r="L28" s="66">
        <v>0</v>
      </c>
      <c r="M28" s="66">
        <v>10</v>
      </c>
      <c r="N28" s="2"/>
    </row>
    <row r="29" spans="1:14" x14ac:dyDescent="0.25">
      <c r="A29" s="125"/>
      <c r="B29" s="72"/>
      <c r="C29" s="71" t="s">
        <v>117</v>
      </c>
      <c r="D29" s="66">
        <v>2008</v>
      </c>
      <c r="E29" s="129">
        <v>101480028</v>
      </c>
      <c r="F29" s="130"/>
      <c r="G29" s="66"/>
      <c r="H29" s="66" t="s">
        <v>108</v>
      </c>
      <c r="I29" s="66">
        <v>1</v>
      </c>
      <c r="J29" s="66">
        <v>5176</v>
      </c>
      <c r="K29" s="66">
        <v>5176</v>
      </c>
      <c r="L29" s="66">
        <v>0</v>
      </c>
      <c r="M29" s="66">
        <v>10</v>
      </c>
      <c r="N29" s="2"/>
    </row>
    <row r="30" spans="1:14" x14ac:dyDescent="0.25">
      <c r="A30" s="125"/>
      <c r="B30" s="72"/>
      <c r="C30" s="71" t="s">
        <v>137</v>
      </c>
      <c r="D30" s="66">
        <v>2018</v>
      </c>
      <c r="E30" s="129">
        <v>101480056</v>
      </c>
      <c r="F30" s="130"/>
      <c r="G30" s="66"/>
      <c r="H30" s="66" t="s">
        <v>108</v>
      </c>
      <c r="I30" s="66">
        <v>1</v>
      </c>
      <c r="J30" s="66">
        <v>6915.5</v>
      </c>
      <c r="K30" s="66">
        <v>1498.47</v>
      </c>
      <c r="L30" s="66">
        <v>5417.53</v>
      </c>
      <c r="M30" s="66">
        <v>10</v>
      </c>
      <c r="N30" s="2"/>
    </row>
    <row r="31" spans="1:14" x14ac:dyDescent="0.25">
      <c r="A31" s="125"/>
      <c r="B31" s="72"/>
      <c r="C31" s="71" t="s">
        <v>118</v>
      </c>
      <c r="D31" s="66">
        <v>2018</v>
      </c>
      <c r="E31" s="129">
        <v>101480057</v>
      </c>
      <c r="F31" s="130"/>
      <c r="G31" s="66"/>
      <c r="H31" s="66" t="s">
        <v>108</v>
      </c>
      <c r="I31" s="66">
        <v>1</v>
      </c>
      <c r="J31" s="66">
        <v>6915.5</v>
      </c>
      <c r="K31" s="66">
        <v>1498.21</v>
      </c>
      <c r="L31" s="66">
        <v>5416.79</v>
      </c>
      <c r="M31" s="66">
        <v>10</v>
      </c>
      <c r="N31" s="2"/>
    </row>
    <row r="32" spans="1:14" x14ac:dyDescent="0.25">
      <c r="A32" s="125"/>
      <c r="B32" s="72"/>
      <c r="C32" s="71" t="s">
        <v>138</v>
      </c>
      <c r="D32" s="66">
        <v>2008</v>
      </c>
      <c r="E32" s="129">
        <v>101480029</v>
      </c>
      <c r="F32" s="130"/>
      <c r="G32" s="66"/>
      <c r="H32" s="66" t="s">
        <v>108</v>
      </c>
      <c r="I32" s="66">
        <v>1</v>
      </c>
      <c r="J32" s="66">
        <v>1312</v>
      </c>
      <c r="K32" s="66">
        <v>1312</v>
      </c>
      <c r="L32" s="66">
        <v>0</v>
      </c>
      <c r="M32" s="66">
        <v>10</v>
      </c>
      <c r="N32" s="2"/>
    </row>
    <row r="33" spans="1:14" x14ac:dyDescent="0.25">
      <c r="A33" s="125"/>
      <c r="B33" s="72"/>
      <c r="C33" s="71" t="s">
        <v>119</v>
      </c>
      <c r="D33" s="66">
        <v>2005</v>
      </c>
      <c r="E33" s="129">
        <v>101482353</v>
      </c>
      <c r="F33" s="130"/>
      <c r="G33" s="66"/>
      <c r="H33" s="66" t="s">
        <v>108</v>
      </c>
      <c r="I33" s="66">
        <v>1</v>
      </c>
      <c r="J33" s="66">
        <v>180</v>
      </c>
      <c r="K33" s="66">
        <v>180</v>
      </c>
      <c r="L33" s="66">
        <v>0</v>
      </c>
      <c r="M33" s="66">
        <v>10</v>
      </c>
      <c r="N33" s="2"/>
    </row>
    <row r="34" spans="1:14" x14ac:dyDescent="0.25">
      <c r="A34" s="125"/>
      <c r="B34" s="72"/>
      <c r="C34" s="71" t="s">
        <v>119</v>
      </c>
      <c r="D34" s="66">
        <v>2005</v>
      </c>
      <c r="E34" s="129">
        <v>101482354</v>
      </c>
      <c r="F34" s="130"/>
      <c r="G34" s="66"/>
      <c r="H34" s="66" t="s">
        <v>108</v>
      </c>
      <c r="I34" s="66">
        <v>1</v>
      </c>
      <c r="J34" s="66">
        <v>180</v>
      </c>
      <c r="K34" s="66">
        <v>180</v>
      </c>
      <c r="L34" s="66">
        <v>0</v>
      </c>
      <c r="M34" s="66">
        <v>10</v>
      </c>
      <c r="N34" s="2"/>
    </row>
    <row r="35" spans="1:14" x14ac:dyDescent="0.25">
      <c r="A35" s="125"/>
      <c r="B35" s="72"/>
      <c r="C35" s="71" t="s">
        <v>153</v>
      </c>
      <c r="D35" s="66">
        <v>2012</v>
      </c>
      <c r="E35" s="129">
        <v>101480031</v>
      </c>
      <c r="F35" s="130"/>
      <c r="G35" s="66"/>
      <c r="H35" s="66" t="s">
        <v>108</v>
      </c>
      <c r="I35" s="66">
        <v>1</v>
      </c>
      <c r="J35" s="66">
        <v>2500</v>
      </c>
      <c r="K35" s="66">
        <v>2500</v>
      </c>
      <c r="L35" s="66">
        <v>0</v>
      </c>
      <c r="M35" s="66">
        <v>10</v>
      </c>
      <c r="N35" s="2"/>
    </row>
    <row r="36" spans="1:14" ht="17.350000000000001" customHeight="1" x14ac:dyDescent="0.25">
      <c r="A36" s="125"/>
      <c r="B36" s="72"/>
      <c r="C36" s="71" t="s">
        <v>143</v>
      </c>
      <c r="D36" s="66">
        <v>2012</v>
      </c>
      <c r="E36" s="129">
        <v>104830894</v>
      </c>
      <c r="F36" s="139"/>
      <c r="G36" s="69"/>
      <c r="H36" s="66" t="s">
        <v>108</v>
      </c>
      <c r="I36" s="66">
        <v>1</v>
      </c>
      <c r="J36" s="66">
        <v>4917.6400000000003</v>
      </c>
      <c r="K36" s="66">
        <v>3040.62</v>
      </c>
      <c r="L36" s="66">
        <v>1877.02</v>
      </c>
      <c r="M36" s="66">
        <v>10</v>
      </c>
      <c r="N36" s="2"/>
    </row>
    <row r="37" spans="1:14" ht="17.350000000000001" customHeight="1" x14ac:dyDescent="0.25">
      <c r="A37" s="125"/>
      <c r="B37" s="72"/>
      <c r="C37" s="71" t="s">
        <v>143</v>
      </c>
      <c r="D37" s="66">
        <v>2012</v>
      </c>
      <c r="E37" s="129">
        <v>104830910</v>
      </c>
      <c r="F37" s="139"/>
      <c r="G37" s="69"/>
      <c r="H37" s="66" t="s">
        <v>108</v>
      </c>
      <c r="I37" s="66">
        <v>1</v>
      </c>
      <c r="J37" s="66">
        <v>4917.6400000000003</v>
      </c>
      <c r="K37" s="66">
        <v>3040.62</v>
      </c>
      <c r="L37" s="66">
        <v>1877.02</v>
      </c>
      <c r="M37" s="66">
        <v>10</v>
      </c>
      <c r="N37" s="2"/>
    </row>
    <row r="38" spans="1:14" ht="17.350000000000001" customHeight="1" x14ac:dyDescent="0.25">
      <c r="A38" s="125"/>
      <c r="B38" s="72"/>
      <c r="C38" s="71" t="s">
        <v>143</v>
      </c>
      <c r="D38" s="66">
        <v>2012</v>
      </c>
      <c r="E38" s="129">
        <v>104830917</v>
      </c>
      <c r="F38" s="139"/>
      <c r="G38" s="69"/>
      <c r="H38" s="66" t="s">
        <v>108</v>
      </c>
      <c r="I38" s="66">
        <v>1</v>
      </c>
      <c r="J38" s="66">
        <v>4917.6400000000003</v>
      </c>
      <c r="K38" s="66">
        <v>3040.62</v>
      </c>
      <c r="L38" s="66">
        <v>1877.02</v>
      </c>
      <c r="M38" s="66">
        <v>10</v>
      </c>
      <c r="N38" s="2"/>
    </row>
    <row r="39" spans="1:14" ht="17.350000000000001" customHeight="1" x14ac:dyDescent="0.25">
      <c r="A39" s="125"/>
      <c r="B39" s="72"/>
      <c r="C39" s="71" t="s">
        <v>143</v>
      </c>
      <c r="D39" s="66">
        <v>2012</v>
      </c>
      <c r="E39" s="129">
        <v>104830912</v>
      </c>
      <c r="F39" s="139"/>
      <c r="G39" s="69"/>
      <c r="H39" s="66" t="s">
        <v>108</v>
      </c>
      <c r="I39" s="66">
        <v>1</v>
      </c>
      <c r="J39" s="66">
        <v>4917.6400000000003</v>
      </c>
      <c r="K39" s="66">
        <v>3040.62</v>
      </c>
      <c r="L39" s="66">
        <v>1877.02</v>
      </c>
      <c r="M39" s="66">
        <v>10</v>
      </c>
      <c r="N39" s="2"/>
    </row>
    <row r="40" spans="1:14" ht="17.350000000000001" customHeight="1" x14ac:dyDescent="0.25">
      <c r="A40" s="125"/>
      <c r="B40" s="72"/>
      <c r="C40" s="71" t="s">
        <v>143</v>
      </c>
      <c r="D40" s="66">
        <v>2012</v>
      </c>
      <c r="E40" s="129">
        <v>104830901</v>
      </c>
      <c r="F40" s="139"/>
      <c r="G40" s="69"/>
      <c r="H40" s="66" t="s">
        <v>108</v>
      </c>
      <c r="I40" s="66">
        <v>1</v>
      </c>
      <c r="J40" s="66">
        <v>4917.6400000000003</v>
      </c>
      <c r="K40" s="66">
        <v>3040.62</v>
      </c>
      <c r="L40" s="66">
        <v>1877.02</v>
      </c>
      <c r="M40" s="66">
        <v>10</v>
      </c>
      <c r="N40" s="2"/>
    </row>
    <row r="41" spans="1:14" ht="17.350000000000001" customHeight="1" x14ac:dyDescent="0.25">
      <c r="A41" s="125"/>
      <c r="B41" s="72"/>
      <c r="C41" s="71" t="s">
        <v>143</v>
      </c>
      <c r="D41" s="66">
        <v>2012</v>
      </c>
      <c r="E41" s="129">
        <v>104830895</v>
      </c>
      <c r="F41" s="139"/>
      <c r="G41" s="69"/>
      <c r="H41" s="66" t="s">
        <v>108</v>
      </c>
      <c r="I41" s="66">
        <v>1</v>
      </c>
      <c r="J41" s="66">
        <v>4917.6400000000003</v>
      </c>
      <c r="K41" s="66">
        <v>3040.62</v>
      </c>
      <c r="L41" s="66">
        <v>1877.02</v>
      </c>
      <c r="M41" s="66">
        <v>10</v>
      </c>
      <c r="N41" s="2"/>
    </row>
    <row r="42" spans="1:14" ht="17.350000000000001" customHeight="1" x14ac:dyDescent="0.25">
      <c r="A42" s="125"/>
      <c r="B42" s="72"/>
      <c r="C42" s="71" t="s">
        <v>143</v>
      </c>
      <c r="D42" s="66">
        <v>2012</v>
      </c>
      <c r="E42" s="129">
        <v>104830896</v>
      </c>
      <c r="F42" s="139"/>
      <c r="G42" s="69"/>
      <c r="H42" s="66" t="s">
        <v>108</v>
      </c>
      <c r="I42" s="66">
        <v>1</v>
      </c>
      <c r="J42" s="66">
        <v>4917.6400000000003</v>
      </c>
      <c r="K42" s="66">
        <v>3040.62</v>
      </c>
      <c r="L42" s="66">
        <v>1877.02</v>
      </c>
      <c r="M42" s="66">
        <v>10</v>
      </c>
      <c r="N42" s="2"/>
    </row>
    <row r="43" spans="1:14" ht="17.350000000000001" customHeight="1" x14ac:dyDescent="0.25">
      <c r="A43" s="125"/>
      <c r="B43" s="72"/>
      <c r="C43" s="71" t="s">
        <v>143</v>
      </c>
      <c r="D43" s="66">
        <v>2012</v>
      </c>
      <c r="E43" s="129">
        <v>104830906</v>
      </c>
      <c r="F43" s="139"/>
      <c r="G43" s="69"/>
      <c r="H43" s="66" t="s">
        <v>108</v>
      </c>
      <c r="I43" s="66">
        <v>1</v>
      </c>
      <c r="J43" s="66">
        <v>4917.6400000000003</v>
      </c>
      <c r="K43" s="66">
        <v>3040.62</v>
      </c>
      <c r="L43" s="66">
        <v>1877.02</v>
      </c>
      <c r="M43" s="66">
        <v>10</v>
      </c>
      <c r="N43" s="2"/>
    </row>
    <row r="44" spans="1:14" ht="17.350000000000001" customHeight="1" x14ac:dyDescent="0.25">
      <c r="A44" s="125"/>
      <c r="B44" s="72"/>
      <c r="C44" s="71" t="s">
        <v>143</v>
      </c>
      <c r="D44" s="66">
        <v>2012</v>
      </c>
      <c r="E44" s="129">
        <v>104830899</v>
      </c>
      <c r="F44" s="139"/>
      <c r="G44" s="69"/>
      <c r="H44" s="66" t="s">
        <v>108</v>
      </c>
      <c r="I44" s="66">
        <v>1</v>
      </c>
      <c r="J44" s="66">
        <v>4917.6400000000003</v>
      </c>
      <c r="K44" s="66">
        <v>3040.62</v>
      </c>
      <c r="L44" s="66">
        <v>1877.02</v>
      </c>
      <c r="M44" s="66">
        <v>10</v>
      </c>
      <c r="N44" s="2"/>
    </row>
    <row r="45" spans="1:14" ht="30.75" customHeight="1" x14ac:dyDescent="0.25">
      <c r="A45" s="125"/>
      <c r="B45" s="72"/>
      <c r="C45" s="71" t="s">
        <v>144</v>
      </c>
      <c r="D45" s="66">
        <v>2012</v>
      </c>
      <c r="E45" s="129">
        <v>104830897</v>
      </c>
      <c r="F45" s="139"/>
      <c r="G45" s="69"/>
      <c r="H45" s="66" t="s">
        <v>108</v>
      </c>
      <c r="I45" s="66">
        <v>1</v>
      </c>
      <c r="J45" s="66">
        <v>4917.6400000000003</v>
      </c>
      <c r="K45" s="66">
        <v>3040.62</v>
      </c>
      <c r="L45" s="66">
        <v>1877.02</v>
      </c>
      <c r="M45" s="66">
        <v>10</v>
      </c>
      <c r="N45" s="2"/>
    </row>
    <row r="46" spans="1:14" ht="30.75" customHeight="1" x14ac:dyDescent="0.25">
      <c r="A46" s="125"/>
      <c r="B46" s="72"/>
      <c r="C46" s="71" t="s">
        <v>144</v>
      </c>
      <c r="D46" s="66">
        <v>2012</v>
      </c>
      <c r="E46" s="129">
        <v>104830904</v>
      </c>
      <c r="F46" s="139"/>
      <c r="G46" s="69"/>
      <c r="H46" s="66" t="s">
        <v>108</v>
      </c>
      <c r="I46" s="66">
        <v>1</v>
      </c>
      <c r="J46" s="66">
        <v>4917.6400000000003</v>
      </c>
      <c r="K46" s="66">
        <v>3040.62</v>
      </c>
      <c r="L46" s="66">
        <v>1877.02</v>
      </c>
      <c r="M46" s="66">
        <v>10</v>
      </c>
      <c r="N46" s="2"/>
    </row>
    <row r="47" spans="1:14" ht="30.75" customHeight="1" x14ac:dyDescent="0.25">
      <c r="A47" s="125"/>
      <c r="B47" s="72"/>
      <c r="C47" s="71" t="s">
        <v>144</v>
      </c>
      <c r="D47" s="66">
        <v>2012</v>
      </c>
      <c r="E47" s="129">
        <v>104830907</v>
      </c>
      <c r="F47" s="139"/>
      <c r="G47" s="69"/>
      <c r="H47" s="66" t="s">
        <v>108</v>
      </c>
      <c r="I47" s="66">
        <v>1</v>
      </c>
      <c r="J47" s="66">
        <v>4917.6400000000003</v>
      </c>
      <c r="K47" s="66">
        <v>3040.62</v>
      </c>
      <c r="L47" s="66">
        <v>1877.02</v>
      </c>
      <c r="M47" s="66">
        <v>10</v>
      </c>
      <c r="N47" s="2"/>
    </row>
    <row r="48" spans="1:14" ht="30.75" customHeight="1" x14ac:dyDescent="0.25">
      <c r="A48" s="125"/>
      <c r="B48" s="72"/>
      <c r="C48" s="71" t="s">
        <v>144</v>
      </c>
      <c r="D48" s="66">
        <v>2012</v>
      </c>
      <c r="E48" s="129">
        <v>104830905</v>
      </c>
      <c r="F48" s="139"/>
      <c r="G48" s="69"/>
      <c r="H48" s="66" t="s">
        <v>108</v>
      </c>
      <c r="I48" s="66">
        <v>1</v>
      </c>
      <c r="J48" s="66">
        <v>4917.6400000000003</v>
      </c>
      <c r="K48" s="66">
        <v>3040.62</v>
      </c>
      <c r="L48" s="66">
        <v>1877.02</v>
      </c>
      <c r="M48" s="66">
        <v>10</v>
      </c>
      <c r="N48" s="2"/>
    </row>
    <row r="49" spans="1:14" ht="30.75" customHeight="1" x14ac:dyDescent="0.25">
      <c r="A49" s="125"/>
      <c r="B49" s="72"/>
      <c r="C49" s="71" t="s">
        <v>144</v>
      </c>
      <c r="D49" s="66">
        <v>2012</v>
      </c>
      <c r="E49" s="129">
        <v>104830916</v>
      </c>
      <c r="F49" s="139"/>
      <c r="G49" s="69"/>
      <c r="H49" s="66" t="s">
        <v>108</v>
      </c>
      <c r="I49" s="66">
        <v>1</v>
      </c>
      <c r="J49" s="66">
        <v>4917.6400000000003</v>
      </c>
      <c r="K49" s="66">
        <v>3040.62</v>
      </c>
      <c r="L49" s="66">
        <v>1877.02</v>
      </c>
      <c r="M49" s="66">
        <v>10</v>
      </c>
      <c r="N49" s="2"/>
    </row>
    <row r="50" spans="1:14" ht="17.350000000000001" customHeight="1" x14ac:dyDescent="0.25">
      <c r="A50" s="125"/>
      <c r="B50" s="72"/>
      <c r="C50" s="71" t="s">
        <v>145</v>
      </c>
      <c r="D50" s="66"/>
      <c r="E50" s="129"/>
      <c r="F50" s="139"/>
      <c r="G50" s="69"/>
      <c r="H50" s="66"/>
      <c r="I50" s="66"/>
      <c r="J50" s="66"/>
      <c r="K50" s="66"/>
      <c r="L50" s="66"/>
      <c r="M50" s="66"/>
      <c r="N50" s="2"/>
    </row>
    <row r="51" spans="1:14" ht="17.350000000000001" customHeight="1" x14ac:dyDescent="0.25">
      <c r="A51" s="125"/>
      <c r="B51" s="72"/>
      <c r="C51" s="71" t="s">
        <v>146</v>
      </c>
      <c r="D51" s="66">
        <v>2012</v>
      </c>
      <c r="E51" s="129"/>
      <c r="F51" s="139"/>
      <c r="G51" s="69"/>
      <c r="H51" s="66" t="s">
        <v>108</v>
      </c>
      <c r="I51" s="66">
        <v>28</v>
      </c>
      <c r="J51" s="66">
        <v>5251.68</v>
      </c>
      <c r="K51" s="66">
        <v>3247.16</v>
      </c>
      <c r="L51" s="66">
        <f>J51-K51</f>
        <v>2004.5200000000004</v>
      </c>
      <c r="M51" s="66">
        <v>10</v>
      </c>
      <c r="N51" s="2"/>
    </row>
    <row r="52" spans="1:14" ht="50.3" customHeight="1" x14ac:dyDescent="0.25">
      <c r="A52" s="125"/>
      <c r="B52" s="72"/>
      <c r="C52" s="71" t="s">
        <v>163</v>
      </c>
      <c r="D52" s="66">
        <v>2012</v>
      </c>
      <c r="E52" s="67"/>
      <c r="F52" s="69"/>
      <c r="G52" s="69"/>
      <c r="H52" s="66" t="s">
        <v>108</v>
      </c>
      <c r="I52" s="66">
        <v>14</v>
      </c>
      <c r="J52" s="66">
        <v>3390.8</v>
      </c>
      <c r="K52" s="66">
        <v>2096.5</v>
      </c>
      <c r="L52" s="66">
        <v>1294.3</v>
      </c>
      <c r="M52" s="66">
        <v>10</v>
      </c>
      <c r="N52" s="2"/>
    </row>
    <row r="53" spans="1:14" ht="28.55" customHeight="1" x14ac:dyDescent="0.25">
      <c r="A53" s="125"/>
      <c r="B53" s="72"/>
      <c r="C53" s="71" t="s">
        <v>147</v>
      </c>
      <c r="D53" s="66">
        <v>2012</v>
      </c>
      <c r="E53" s="67"/>
      <c r="F53" s="69"/>
      <c r="G53" s="69"/>
      <c r="H53" s="66" t="s">
        <v>108</v>
      </c>
      <c r="I53" s="66">
        <v>14</v>
      </c>
      <c r="J53" s="66">
        <v>527.79999999999995</v>
      </c>
      <c r="K53" s="66">
        <v>326.33999999999997</v>
      </c>
      <c r="L53" s="66">
        <f t="shared" ref="L53:L57" si="4">J53-K53</f>
        <v>201.45999999999998</v>
      </c>
      <c r="M53" s="66">
        <v>10</v>
      </c>
      <c r="N53" s="2"/>
    </row>
    <row r="54" spans="1:14" ht="17.350000000000001" customHeight="1" x14ac:dyDescent="0.25">
      <c r="A54" s="125"/>
      <c r="B54" s="72"/>
      <c r="C54" s="71" t="s">
        <v>148</v>
      </c>
      <c r="D54" s="66">
        <v>2012</v>
      </c>
      <c r="E54" s="67"/>
      <c r="F54" s="69"/>
      <c r="G54" s="69"/>
      <c r="H54" s="66" t="s">
        <v>108</v>
      </c>
      <c r="I54" s="66">
        <v>14</v>
      </c>
      <c r="J54" s="66">
        <v>6406.4</v>
      </c>
      <c r="K54" s="66">
        <v>3961.16</v>
      </c>
      <c r="L54" s="66">
        <f t="shared" si="4"/>
        <v>2445.2399999999998</v>
      </c>
      <c r="M54" s="66">
        <v>10</v>
      </c>
      <c r="N54" s="2"/>
    </row>
    <row r="55" spans="1:14" ht="30.75" customHeight="1" x14ac:dyDescent="0.25">
      <c r="A55" s="125"/>
      <c r="B55" s="72"/>
      <c r="C55" s="70" t="s">
        <v>149</v>
      </c>
      <c r="D55" s="66">
        <v>2012</v>
      </c>
      <c r="E55" s="67"/>
      <c r="F55" s="69"/>
      <c r="G55" s="69"/>
      <c r="H55" s="66" t="s">
        <v>108</v>
      </c>
      <c r="I55" s="66">
        <v>14</v>
      </c>
      <c r="J55" s="66">
        <v>508.48</v>
      </c>
      <c r="K55" s="66">
        <v>314.44</v>
      </c>
      <c r="L55" s="66">
        <f t="shared" si="4"/>
        <v>194.04000000000002</v>
      </c>
      <c r="M55" s="66">
        <v>10</v>
      </c>
      <c r="N55" s="2"/>
    </row>
    <row r="56" spans="1:14" ht="17.350000000000001" customHeight="1" x14ac:dyDescent="0.25">
      <c r="A56" s="125"/>
      <c r="B56" s="73"/>
      <c r="C56" s="6" t="s">
        <v>150</v>
      </c>
      <c r="D56" s="66">
        <v>2012</v>
      </c>
      <c r="E56" s="67"/>
      <c r="F56" s="69"/>
      <c r="G56" s="69"/>
      <c r="H56" s="66" t="s">
        <v>108</v>
      </c>
      <c r="I56" s="66">
        <v>28</v>
      </c>
      <c r="J56" s="66">
        <v>82.6</v>
      </c>
      <c r="K56" s="66">
        <v>51.1</v>
      </c>
      <c r="L56" s="66">
        <f t="shared" si="4"/>
        <v>31.499999999999993</v>
      </c>
      <c r="M56" s="66">
        <v>10</v>
      </c>
      <c r="N56" s="2"/>
    </row>
    <row r="57" spans="1:14" ht="17.350000000000001" customHeight="1" x14ac:dyDescent="0.25">
      <c r="A57" s="125"/>
      <c r="B57" s="73"/>
      <c r="C57" s="6" t="s">
        <v>151</v>
      </c>
      <c r="D57" s="66">
        <v>2012</v>
      </c>
      <c r="E57" s="67"/>
      <c r="F57" s="69"/>
      <c r="G57" s="69"/>
      <c r="H57" s="66" t="s">
        <v>108</v>
      </c>
      <c r="I57" s="66">
        <v>14</v>
      </c>
      <c r="J57" s="66">
        <v>189.28</v>
      </c>
      <c r="K57" s="66">
        <v>117.04</v>
      </c>
      <c r="L57" s="66">
        <f t="shared" si="4"/>
        <v>72.239999999999995</v>
      </c>
      <c r="M57" s="66">
        <v>10</v>
      </c>
      <c r="N57" s="2"/>
    </row>
    <row r="58" spans="1:14" ht="17.350000000000001" customHeight="1" x14ac:dyDescent="0.25">
      <c r="A58" s="125"/>
      <c r="B58" s="73"/>
      <c r="C58" s="133" t="s">
        <v>152</v>
      </c>
      <c r="D58" s="134"/>
      <c r="E58" s="134"/>
      <c r="F58" s="134"/>
      <c r="G58" s="134"/>
      <c r="H58" s="134"/>
      <c r="I58" s="10">
        <f>SUM(I25:I57)</f>
        <v>150</v>
      </c>
      <c r="J58" s="10">
        <f>SUM(J25:J57)</f>
        <v>124680.99999999999</v>
      </c>
      <c r="K58" s="10">
        <f>SUM(K25:K57)</f>
        <v>75407.630000000019</v>
      </c>
      <c r="L58" s="10">
        <f>SUM(L25:L57)</f>
        <v>49273.369999999981</v>
      </c>
      <c r="M58" s="66"/>
      <c r="N58" s="2"/>
    </row>
    <row r="59" spans="1:14" x14ac:dyDescent="0.25">
      <c r="A59" s="125"/>
      <c r="B59" s="72"/>
      <c r="C59" s="133" t="s">
        <v>133</v>
      </c>
      <c r="D59" s="134"/>
      <c r="E59" s="134"/>
      <c r="F59" s="134"/>
      <c r="G59" s="134"/>
      <c r="H59" s="134"/>
      <c r="I59" s="134"/>
      <c r="J59" s="134"/>
      <c r="K59" s="134"/>
      <c r="L59" s="134"/>
      <c r="M59" s="135"/>
      <c r="N59" s="2"/>
    </row>
    <row r="60" spans="1:14" x14ac:dyDescent="0.25">
      <c r="A60" s="125"/>
      <c r="B60" s="72"/>
      <c r="C60" s="80" t="s">
        <v>134</v>
      </c>
      <c r="D60" s="66">
        <v>2016</v>
      </c>
      <c r="E60" s="122">
        <v>101480001</v>
      </c>
      <c r="F60" s="122"/>
      <c r="G60" s="66"/>
      <c r="H60" s="66" t="s">
        <v>108</v>
      </c>
      <c r="I60" s="66">
        <v>1</v>
      </c>
      <c r="J60" s="66">
        <v>9499</v>
      </c>
      <c r="K60" s="66">
        <v>4670.4399999999996</v>
      </c>
      <c r="L60" s="66">
        <f>J60-K60</f>
        <v>4828.5600000000004</v>
      </c>
      <c r="M60" s="68">
        <v>10</v>
      </c>
      <c r="N60" s="2"/>
    </row>
    <row r="61" spans="1:14" x14ac:dyDescent="0.25">
      <c r="A61" s="125"/>
      <c r="B61" s="72"/>
      <c r="C61" s="80" t="s">
        <v>135</v>
      </c>
      <c r="D61" s="66">
        <v>2016</v>
      </c>
      <c r="E61" s="129">
        <v>101480002</v>
      </c>
      <c r="F61" s="130"/>
      <c r="G61" s="66"/>
      <c r="H61" s="66" t="s">
        <v>108</v>
      </c>
      <c r="I61" s="66">
        <v>1</v>
      </c>
      <c r="J61" s="66">
        <v>6769</v>
      </c>
      <c r="K61" s="66">
        <v>3158.96</v>
      </c>
      <c r="L61" s="66">
        <f>J61-K61</f>
        <v>3610.04</v>
      </c>
      <c r="M61" s="66">
        <v>10</v>
      </c>
      <c r="N61" s="2"/>
    </row>
    <row r="62" spans="1:14" x14ac:dyDescent="0.25">
      <c r="A62" s="125"/>
      <c r="B62" s="72"/>
      <c r="C62" s="57" t="s">
        <v>136</v>
      </c>
      <c r="D62" s="66">
        <v>2017</v>
      </c>
      <c r="E62" s="129">
        <v>101480005</v>
      </c>
      <c r="F62" s="130"/>
      <c r="G62" s="66"/>
      <c r="H62" s="66" t="s">
        <v>108</v>
      </c>
      <c r="I62" s="66">
        <v>1</v>
      </c>
      <c r="J62" s="66">
        <v>11844</v>
      </c>
      <c r="K62" s="61">
        <v>4046.7</v>
      </c>
      <c r="L62" s="61">
        <f t="shared" ref="L62:L65" si="5">J62-K62</f>
        <v>7797.3</v>
      </c>
      <c r="M62" s="66">
        <v>10</v>
      </c>
      <c r="N62" s="2"/>
    </row>
    <row r="63" spans="1:14" x14ac:dyDescent="0.25">
      <c r="A63" s="125"/>
      <c r="B63" s="82"/>
      <c r="C63" s="133" t="s">
        <v>188</v>
      </c>
      <c r="D63" s="134"/>
      <c r="E63" s="134"/>
      <c r="F63" s="134"/>
      <c r="G63" s="134"/>
      <c r="H63" s="134"/>
      <c r="I63" s="134"/>
      <c r="J63" s="134"/>
      <c r="K63" s="134"/>
      <c r="L63" s="135"/>
      <c r="M63" s="81"/>
      <c r="N63" s="2"/>
    </row>
    <row r="64" spans="1:14" x14ac:dyDescent="0.25">
      <c r="A64" s="125"/>
      <c r="B64" s="77"/>
      <c r="C64" s="80" t="s">
        <v>164</v>
      </c>
      <c r="D64" s="75">
        <v>2017</v>
      </c>
      <c r="E64" s="122">
        <v>101480003</v>
      </c>
      <c r="F64" s="122"/>
      <c r="G64" s="122"/>
      <c r="H64" s="75" t="s">
        <v>108</v>
      </c>
      <c r="I64" s="75">
        <v>1</v>
      </c>
      <c r="J64" s="75">
        <v>10977</v>
      </c>
      <c r="K64" s="75">
        <v>4024.98</v>
      </c>
      <c r="L64" s="75">
        <f t="shared" si="5"/>
        <v>6952.02</v>
      </c>
      <c r="M64" s="75">
        <v>10</v>
      </c>
      <c r="N64" s="2"/>
    </row>
    <row r="65" spans="1:14" x14ac:dyDescent="0.25">
      <c r="A65" s="125"/>
      <c r="B65" s="77"/>
      <c r="C65" s="80" t="s">
        <v>165</v>
      </c>
      <c r="D65" s="75">
        <v>2017</v>
      </c>
      <c r="E65" s="122">
        <v>101480004</v>
      </c>
      <c r="F65" s="122"/>
      <c r="G65" s="122"/>
      <c r="H65" s="75" t="s">
        <v>108</v>
      </c>
      <c r="I65" s="75">
        <v>1</v>
      </c>
      <c r="J65" s="75">
        <v>10199</v>
      </c>
      <c r="K65" s="75">
        <v>3484.74</v>
      </c>
      <c r="L65" s="75">
        <f t="shared" si="5"/>
        <v>6714.26</v>
      </c>
      <c r="M65" s="75">
        <v>10</v>
      </c>
      <c r="N65" s="2"/>
    </row>
    <row r="66" spans="1:14" x14ac:dyDescent="0.25">
      <c r="A66" s="125"/>
      <c r="B66" s="72"/>
      <c r="C66" s="133" t="s">
        <v>152</v>
      </c>
      <c r="D66" s="134"/>
      <c r="E66" s="134"/>
      <c r="F66" s="134"/>
      <c r="G66" s="134"/>
      <c r="H66" s="134"/>
      <c r="I66" s="10">
        <f>SUM(I60:I65)</f>
        <v>5</v>
      </c>
      <c r="J66" s="10">
        <f t="shared" ref="J66:L66" si="6">SUM(J60:J65)</f>
        <v>49288</v>
      </c>
      <c r="K66" s="10">
        <f t="shared" si="6"/>
        <v>19385.82</v>
      </c>
      <c r="L66" s="10">
        <f t="shared" si="6"/>
        <v>29902.18</v>
      </c>
      <c r="M66" s="66"/>
      <c r="N66" s="2"/>
    </row>
    <row r="67" spans="1:14" x14ac:dyDescent="0.25">
      <c r="A67" s="125"/>
      <c r="B67" s="91"/>
      <c r="C67" s="133" t="s">
        <v>213</v>
      </c>
      <c r="D67" s="134"/>
      <c r="E67" s="134"/>
      <c r="F67" s="134"/>
      <c r="G67" s="134"/>
      <c r="H67" s="134"/>
      <c r="I67" s="134"/>
      <c r="J67" s="134"/>
      <c r="K67" s="134"/>
      <c r="L67" s="135"/>
      <c r="M67" s="85"/>
      <c r="N67" s="2"/>
    </row>
    <row r="68" spans="1:14" x14ac:dyDescent="0.25">
      <c r="A68" s="125"/>
      <c r="B68" s="91"/>
      <c r="C68" s="92" t="s">
        <v>192</v>
      </c>
      <c r="D68" s="85"/>
      <c r="E68" s="129">
        <v>10480020</v>
      </c>
      <c r="F68" s="139">
        <v>10480020</v>
      </c>
      <c r="G68" s="130">
        <v>10480020</v>
      </c>
      <c r="H68" s="85" t="s">
        <v>108</v>
      </c>
      <c r="I68" s="94">
        <v>1</v>
      </c>
      <c r="J68" s="61">
        <v>9994</v>
      </c>
      <c r="K68" s="61">
        <v>4995</v>
      </c>
      <c r="L68" s="61">
        <f>J68-K68</f>
        <v>4999</v>
      </c>
      <c r="M68" s="85">
        <v>10</v>
      </c>
      <c r="N68" s="2"/>
    </row>
    <row r="69" spans="1:14" x14ac:dyDescent="0.25">
      <c r="A69" s="125"/>
      <c r="B69" s="91"/>
      <c r="C69" s="6" t="s">
        <v>193</v>
      </c>
      <c r="D69" s="90"/>
      <c r="E69" s="129">
        <v>10410001</v>
      </c>
      <c r="F69" s="139">
        <v>10410001</v>
      </c>
      <c r="G69" s="130">
        <v>10410001</v>
      </c>
      <c r="H69" s="85" t="s">
        <v>108</v>
      </c>
      <c r="I69" s="95">
        <v>1</v>
      </c>
      <c r="J69" s="61">
        <v>2725</v>
      </c>
      <c r="K69" s="61">
        <v>2725</v>
      </c>
      <c r="L69" s="61">
        <f t="shared" ref="L69:L89" si="7">J69-K69</f>
        <v>0</v>
      </c>
      <c r="M69" s="85">
        <v>10</v>
      </c>
      <c r="N69" s="2"/>
    </row>
    <row r="70" spans="1:14" x14ac:dyDescent="0.25">
      <c r="A70" s="125"/>
      <c r="B70" s="91"/>
      <c r="C70" s="6" t="s">
        <v>194</v>
      </c>
      <c r="D70" s="90"/>
      <c r="E70" s="129">
        <v>10410002</v>
      </c>
      <c r="F70" s="139">
        <v>10410002</v>
      </c>
      <c r="G70" s="130">
        <v>10410002</v>
      </c>
      <c r="H70" s="85" t="s">
        <v>108</v>
      </c>
      <c r="I70" s="95">
        <v>1</v>
      </c>
      <c r="J70" s="61">
        <v>686</v>
      </c>
      <c r="K70" s="61">
        <v>686</v>
      </c>
      <c r="L70" s="61">
        <f t="shared" si="7"/>
        <v>0</v>
      </c>
      <c r="M70" s="85">
        <v>10</v>
      </c>
      <c r="N70" s="2"/>
    </row>
    <row r="71" spans="1:14" x14ac:dyDescent="0.25">
      <c r="A71" s="125"/>
      <c r="B71" s="91"/>
      <c r="C71" s="6" t="s">
        <v>195</v>
      </c>
      <c r="D71" s="90"/>
      <c r="E71" s="129">
        <v>10490002</v>
      </c>
      <c r="F71" s="130">
        <v>10490002</v>
      </c>
      <c r="G71" s="85">
        <v>10490002</v>
      </c>
      <c r="H71" s="85" t="s">
        <v>108</v>
      </c>
      <c r="I71" s="95">
        <v>1</v>
      </c>
      <c r="J71" s="61">
        <v>832</v>
      </c>
      <c r="K71" s="61">
        <v>832</v>
      </c>
      <c r="L71" s="61">
        <f t="shared" si="7"/>
        <v>0</v>
      </c>
      <c r="M71" s="85">
        <v>10</v>
      </c>
      <c r="N71" s="2"/>
    </row>
    <row r="72" spans="1:14" x14ac:dyDescent="0.25">
      <c r="A72" s="125"/>
      <c r="B72" s="91"/>
      <c r="C72" s="6" t="s">
        <v>196</v>
      </c>
      <c r="D72" s="90"/>
      <c r="E72" s="129">
        <v>10490004</v>
      </c>
      <c r="F72" s="130">
        <v>10490004</v>
      </c>
      <c r="G72" s="85">
        <v>10490004</v>
      </c>
      <c r="H72" s="85" t="s">
        <v>108</v>
      </c>
      <c r="I72" s="95">
        <v>1</v>
      </c>
      <c r="J72" s="61">
        <v>1821</v>
      </c>
      <c r="K72" s="61">
        <v>1821</v>
      </c>
      <c r="L72" s="61">
        <f t="shared" si="7"/>
        <v>0</v>
      </c>
      <c r="M72" s="85">
        <v>10</v>
      </c>
      <c r="N72" s="2"/>
    </row>
    <row r="73" spans="1:14" x14ac:dyDescent="0.25">
      <c r="A73" s="125"/>
      <c r="B73" s="91"/>
      <c r="C73" s="6" t="s">
        <v>197</v>
      </c>
      <c r="D73" s="90"/>
      <c r="E73" s="129">
        <v>10410004</v>
      </c>
      <c r="F73" s="130">
        <v>10410004</v>
      </c>
      <c r="G73" s="85">
        <v>10410004</v>
      </c>
      <c r="H73" s="85" t="s">
        <v>108</v>
      </c>
      <c r="I73" s="95">
        <v>1</v>
      </c>
      <c r="J73" s="61">
        <v>2044</v>
      </c>
      <c r="K73" s="61">
        <v>2044</v>
      </c>
      <c r="L73" s="61">
        <f t="shared" si="7"/>
        <v>0</v>
      </c>
      <c r="M73" s="85">
        <v>10</v>
      </c>
      <c r="N73" s="2"/>
    </row>
    <row r="74" spans="1:14" x14ac:dyDescent="0.25">
      <c r="A74" s="125"/>
      <c r="B74" s="91"/>
      <c r="C74" s="6" t="s">
        <v>198</v>
      </c>
      <c r="D74" s="90"/>
      <c r="E74" s="129">
        <v>10490013</v>
      </c>
      <c r="F74" s="130">
        <v>10490013</v>
      </c>
      <c r="G74" s="85">
        <v>10490013</v>
      </c>
      <c r="H74" s="85" t="s">
        <v>108</v>
      </c>
      <c r="I74" s="95">
        <v>1</v>
      </c>
      <c r="J74" s="61">
        <v>1402</v>
      </c>
      <c r="K74" s="61">
        <v>1402</v>
      </c>
      <c r="L74" s="61">
        <f t="shared" si="7"/>
        <v>0</v>
      </c>
      <c r="M74" s="85">
        <v>10</v>
      </c>
      <c r="N74" s="2"/>
    </row>
    <row r="75" spans="1:14" x14ac:dyDescent="0.25">
      <c r="A75" s="125"/>
      <c r="B75" s="91"/>
      <c r="C75" s="6" t="s">
        <v>194</v>
      </c>
      <c r="D75" s="90"/>
      <c r="E75" s="129">
        <v>10410006</v>
      </c>
      <c r="F75" s="130">
        <v>10410006</v>
      </c>
      <c r="G75" s="85">
        <v>10410006</v>
      </c>
      <c r="H75" s="85" t="s">
        <v>108</v>
      </c>
      <c r="I75" s="95">
        <v>1</v>
      </c>
      <c r="J75" s="61">
        <v>678</v>
      </c>
      <c r="K75" s="61">
        <v>678</v>
      </c>
      <c r="L75" s="61">
        <f t="shared" si="7"/>
        <v>0</v>
      </c>
      <c r="M75" s="85">
        <v>10</v>
      </c>
      <c r="N75" s="2"/>
    </row>
    <row r="76" spans="1:14" x14ac:dyDescent="0.25">
      <c r="A76" s="125"/>
      <c r="B76" s="91"/>
      <c r="C76" s="6" t="s">
        <v>199</v>
      </c>
      <c r="D76" s="90"/>
      <c r="E76" s="129">
        <v>10420006</v>
      </c>
      <c r="F76" s="130">
        <v>10420006</v>
      </c>
      <c r="G76" s="85">
        <v>10420006</v>
      </c>
      <c r="H76" s="85" t="s">
        <v>108</v>
      </c>
      <c r="I76" s="96">
        <v>1</v>
      </c>
      <c r="J76" s="61">
        <v>1353</v>
      </c>
      <c r="K76" s="61">
        <v>1106</v>
      </c>
      <c r="L76" s="61">
        <f t="shared" si="7"/>
        <v>247</v>
      </c>
      <c r="M76" s="85">
        <v>10</v>
      </c>
      <c r="N76" s="2"/>
    </row>
    <row r="77" spans="1:14" x14ac:dyDescent="0.25">
      <c r="A77" s="125"/>
      <c r="B77" s="91"/>
      <c r="C77" s="6" t="s">
        <v>200</v>
      </c>
      <c r="D77" s="90"/>
      <c r="E77" s="129">
        <v>10490016</v>
      </c>
      <c r="F77" s="130">
        <v>10490016</v>
      </c>
      <c r="G77" s="85">
        <v>10490016</v>
      </c>
      <c r="H77" s="85" t="s">
        <v>108</v>
      </c>
      <c r="I77" s="95">
        <v>1</v>
      </c>
      <c r="J77" s="61">
        <v>2699</v>
      </c>
      <c r="K77" s="61">
        <v>2699</v>
      </c>
      <c r="L77" s="61">
        <f t="shared" si="7"/>
        <v>0</v>
      </c>
      <c r="M77" s="85">
        <v>10</v>
      </c>
      <c r="N77" s="2"/>
    </row>
    <row r="78" spans="1:14" x14ac:dyDescent="0.25">
      <c r="A78" s="125"/>
      <c r="B78" s="91"/>
      <c r="C78" s="6" t="s">
        <v>201</v>
      </c>
      <c r="D78" s="90"/>
      <c r="E78" s="129">
        <v>10420007</v>
      </c>
      <c r="F78" s="130">
        <v>10420007</v>
      </c>
      <c r="G78" s="85">
        <v>10420007</v>
      </c>
      <c r="H78" s="85" t="s">
        <v>108</v>
      </c>
      <c r="I78" s="96">
        <v>1</v>
      </c>
      <c r="J78" s="61">
        <v>1400</v>
      </c>
      <c r="K78" s="61">
        <v>882</v>
      </c>
      <c r="L78" s="61">
        <f t="shared" si="7"/>
        <v>518</v>
      </c>
      <c r="M78" s="85">
        <v>10</v>
      </c>
      <c r="N78" s="2"/>
    </row>
    <row r="79" spans="1:14" x14ac:dyDescent="0.25">
      <c r="A79" s="125"/>
      <c r="B79" s="91"/>
      <c r="C79" s="6" t="s">
        <v>202</v>
      </c>
      <c r="D79" s="90"/>
      <c r="E79" s="129">
        <v>10490018</v>
      </c>
      <c r="F79" s="130">
        <v>10490018</v>
      </c>
      <c r="G79" s="85">
        <v>10490018</v>
      </c>
      <c r="H79" s="85" t="s">
        <v>108</v>
      </c>
      <c r="I79" s="95">
        <v>1</v>
      </c>
      <c r="J79" s="61">
        <v>5987</v>
      </c>
      <c r="K79" s="61">
        <v>5391</v>
      </c>
      <c r="L79" s="61">
        <f t="shared" si="7"/>
        <v>596</v>
      </c>
      <c r="M79" s="85">
        <v>10</v>
      </c>
      <c r="N79" s="2"/>
    </row>
    <row r="80" spans="1:14" x14ac:dyDescent="0.25">
      <c r="A80" s="125"/>
      <c r="B80" s="91"/>
      <c r="C80" s="6" t="s">
        <v>203</v>
      </c>
      <c r="D80" s="90"/>
      <c r="E80" s="129">
        <v>10490021</v>
      </c>
      <c r="F80" s="130">
        <v>10490021</v>
      </c>
      <c r="G80" s="85">
        <v>10490021</v>
      </c>
      <c r="H80" s="85" t="s">
        <v>108</v>
      </c>
      <c r="I80" s="96">
        <v>1</v>
      </c>
      <c r="J80" s="61">
        <v>940</v>
      </c>
      <c r="K80" s="61">
        <v>846</v>
      </c>
      <c r="L80" s="61">
        <f t="shared" si="7"/>
        <v>94</v>
      </c>
      <c r="M80" s="85">
        <v>10</v>
      </c>
      <c r="N80" s="2"/>
    </row>
    <row r="81" spans="1:14" x14ac:dyDescent="0.25">
      <c r="A81" s="125"/>
      <c r="B81" s="91"/>
      <c r="C81" s="6" t="s">
        <v>204</v>
      </c>
      <c r="D81" s="90"/>
      <c r="E81" s="129">
        <v>10490022</v>
      </c>
      <c r="F81" s="130">
        <v>10490022</v>
      </c>
      <c r="G81" s="85">
        <v>10490022</v>
      </c>
      <c r="H81" s="85" t="s">
        <v>108</v>
      </c>
      <c r="I81" s="96">
        <v>1</v>
      </c>
      <c r="J81" s="61">
        <v>13467</v>
      </c>
      <c r="K81" s="61">
        <v>8082</v>
      </c>
      <c r="L81" s="61">
        <f t="shared" si="7"/>
        <v>5385</v>
      </c>
      <c r="M81" s="85">
        <v>10</v>
      </c>
      <c r="N81" s="2"/>
    </row>
    <row r="82" spans="1:14" x14ac:dyDescent="0.25">
      <c r="A82" s="125"/>
      <c r="B82" s="91"/>
      <c r="C82" s="6" t="s">
        <v>205</v>
      </c>
      <c r="D82" s="90"/>
      <c r="E82" s="129">
        <v>10490023</v>
      </c>
      <c r="F82" s="130">
        <v>10490023</v>
      </c>
      <c r="G82" s="85">
        <v>10490023</v>
      </c>
      <c r="H82" s="85" t="s">
        <v>108</v>
      </c>
      <c r="I82" s="96">
        <v>1</v>
      </c>
      <c r="J82" s="61">
        <v>2700</v>
      </c>
      <c r="K82" s="61">
        <v>1620</v>
      </c>
      <c r="L82" s="61">
        <f t="shared" si="7"/>
        <v>1080</v>
      </c>
      <c r="M82" s="85">
        <v>10</v>
      </c>
      <c r="N82" s="2"/>
    </row>
    <row r="83" spans="1:14" x14ac:dyDescent="0.25">
      <c r="A83" s="125"/>
      <c r="B83" s="91"/>
      <c r="C83" s="6" t="s">
        <v>206</v>
      </c>
      <c r="D83" s="90"/>
      <c r="E83" s="129">
        <v>10490025</v>
      </c>
      <c r="F83" s="130">
        <v>10490025</v>
      </c>
      <c r="G83" s="85">
        <v>10490025</v>
      </c>
      <c r="H83" s="85" t="s">
        <v>108</v>
      </c>
      <c r="I83" s="96">
        <v>1</v>
      </c>
      <c r="J83" s="61">
        <v>5699</v>
      </c>
      <c r="K83" s="61">
        <v>3420</v>
      </c>
      <c r="L83" s="61">
        <f t="shared" si="7"/>
        <v>2279</v>
      </c>
      <c r="M83" s="85">
        <v>10</v>
      </c>
      <c r="N83" s="2"/>
    </row>
    <row r="84" spans="1:14" x14ac:dyDescent="0.25">
      <c r="A84" s="125"/>
      <c r="B84" s="91"/>
      <c r="C84" s="6" t="s">
        <v>207</v>
      </c>
      <c r="D84" s="90"/>
      <c r="E84" s="129">
        <v>10430003</v>
      </c>
      <c r="F84" s="130">
        <v>10430003</v>
      </c>
      <c r="G84" s="85">
        <v>10430003</v>
      </c>
      <c r="H84" s="85" t="s">
        <v>108</v>
      </c>
      <c r="I84" s="96">
        <v>1</v>
      </c>
      <c r="J84" s="61">
        <v>1790</v>
      </c>
      <c r="K84" s="61">
        <v>1074</v>
      </c>
      <c r="L84" s="61">
        <f t="shared" si="7"/>
        <v>716</v>
      </c>
      <c r="M84" s="85">
        <v>10</v>
      </c>
      <c r="N84" s="2"/>
    </row>
    <row r="85" spans="1:14" x14ac:dyDescent="0.25">
      <c r="A85" s="125"/>
      <c r="B85" s="91"/>
      <c r="C85" s="6" t="s">
        <v>208</v>
      </c>
      <c r="D85" s="90"/>
      <c r="E85" s="129">
        <v>10440002</v>
      </c>
      <c r="F85" s="130">
        <v>10440002</v>
      </c>
      <c r="G85" s="85">
        <v>10440002</v>
      </c>
      <c r="H85" s="85" t="s">
        <v>108</v>
      </c>
      <c r="I85" s="95">
        <v>1</v>
      </c>
      <c r="J85" s="61">
        <v>2517</v>
      </c>
      <c r="K85" s="61">
        <v>1512</v>
      </c>
      <c r="L85" s="61">
        <f t="shared" si="7"/>
        <v>1005</v>
      </c>
      <c r="M85" s="85">
        <v>10</v>
      </c>
      <c r="N85" s="2"/>
    </row>
    <row r="86" spans="1:14" x14ac:dyDescent="0.25">
      <c r="A86" s="125"/>
      <c r="B86" s="91"/>
      <c r="C86" s="6" t="s">
        <v>209</v>
      </c>
      <c r="D86" s="90"/>
      <c r="E86" s="129">
        <v>10490026</v>
      </c>
      <c r="F86" s="130">
        <v>10490026</v>
      </c>
      <c r="G86" s="85">
        <v>10490026</v>
      </c>
      <c r="H86" s="85" t="s">
        <v>108</v>
      </c>
      <c r="I86" s="95">
        <v>1</v>
      </c>
      <c r="J86" s="61">
        <v>12930</v>
      </c>
      <c r="K86" s="61">
        <v>6465</v>
      </c>
      <c r="L86" s="61">
        <f t="shared" si="7"/>
        <v>6465</v>
      </c>
      <c r="M86" s="85">
        <v>10</v>
      </c>
      <c r="N86" s="2"/>
    </row>
    <row r="87" spans="1:14" x14ac:dyDescent="0.25">
      <c r="A87" s="125"/>
      <c r="B87" s="91"/>
      <c r="C87" s="6" t="s">
        <v>210</v>
      </c>
      <c r="D87" s="90"/>
      <c r="E87" s="129">
        <v>10490027</v>
      </c>
      <c r="F87" s="130">
        <v>10490027</v>
      </c>
      <c r="G87" s="85">
        <v>10490027</v>
      </c>
      <c r="H87" s="85" t="s">
        <v>108</v>
      </c>
      <c r="I87" s="96">
        <v>1</v>
      </c>
      <c r="J87" s="61">
        <v>9440</v>
      </c>
      <c r="K87" s="61">
        <v>3776</v>
      </c>
      <c r="L87" s="61">
        <f t="shared" si="7"/>
        <v>5664</v>
      </c>
      <c r="M87" s="85">
        <v>10</v>
      </c>
      <c r="N87" s="2"/>
    </row>
    <row r="88" spans="1:14" x14ac:dyDescent="0.25">
      <c r="A88" s="125"/>
      <c r="B88" s="91"/>
      <c r="C88" s="6" t="s">
        <v>211</v>
      </c>
      <c r="D88" s="90"/>
      <c r="E88" s="129">
        <v>10480022</v>
      </c>
      <c r="F88" s="130">
        <v>10480022</v>
      </c>
      <c r="G88" s="85">
        <v>10480022</v>
      </c>
      <c r="H88" s="85" t="s">
        <v>108</v>
      </c>
      <c r="I88" s="95">
        <v>1</v>
      </c>
      <c r="J88" s="61">
        <v>8900</v>
      </c>
      <c r="K88" s="61">
        <v>1780</v>
      </c>
      <c r="L88" s="61">
        <f t="shared" si="7"/>
        <v>7120</v>
      </c>
      <c r="M88" s="85">
        <v>10</v>
      </c>
      <c r="N88" s="2"/>
    </row>
    <row r="89" spans="1:14" x14ac:dyDescent="0.25">
      <c r="A89" s="125"/>
      <c r="B89" s="91"/>
      <c r="C89" s="6" t="s">
        <v>212</v>
      </c>
      <c r="D89" s="90"/>
      <c r="E89" s="129">
        <v>10490005</v>
      </c>
      <c r="F89" s="130">
        <v>10490005</v>
      </c>
      <c r="G89" s="85">
        <v>10490005</v>
      </c>
      <c r="H89" s="85" t="s">
        <v>108</v>
      </c>
      <c r="I89" s="95">
        <v>1</v>
      </c>
      <c r="J89" s="61">
        <v>2032</v>
      </c>
      <c r="K89" s="61">
        <v>2032</v>
      </c>
      <c r="L89" s="61">
        <f t="shared" si="7"/>
        <v>0</v>
      </c>
      <c r="M89" s="85">
        <v>10</v>
      </c>
      <c r="N89" s="2"/>
    </row>
    <row r="90" spans="1:14" ht="16.3" x14ac:dyDescent="0.25">
      <c r="A90" s="125"/>
      <c r="B90" s="91"/>
      <c r="C90" s="133" t="s">
        <v>152</v>
      </c>
      <c r="D90" s="135"/>
      <c r="E90" s="124"/>
      <c r="F90" s="124"/>
      <c r="G90" s="89"/>
      <c r="H90" s="10" t="s">
        <v>108</v>
      </c>
      <c r="I90" s="10">
        <f>SUM(I68:I89)</f>
        <v>22</v>
      </c>
      <c r="J90" s="97">
        <f>SUM(J68:J89)</f>
        <v>92036</v>
      </c>
      <c r="K90" s="98">
        <f>SUM(K68:K89)</f>
        <v>55868</v>
      </c>
      <c r="L90" s="98">
        <f>SUM(L68:L89)</f>
        <v>36168</v>
      </c>
      <c r="M90" s="90"/>
      <c r="N90" s="2"/>
    </row>
    <row r="91" spans="1:14" x14ac:dyDescent="0.25">
      <c r="A91" s="125"/>
      <c r="B91" s="91"/>
      <c r="C91" s="133" t="s">
        <v>214</v>
      </c>
      <c r="D91" s="134"/>
      <c r="E91" s="134"/>
      <c r="F91" s="134"/>
      <c r="G91" s="134"/>
      <c r="H91" s="134"/>
      <c r="I91" s="134"/>
      <c r="J91" s="134"/>
      <c r="K91" s="134"/>
      <c r="L91" s="135"/>
      <c r="M91" s="90"/>
      <c r="N91" s="2"/>
    </row>
    <row r="92" spans="1:14" x14ac:dyDescent="0.25">
      <c r="A92" s="125"/>
      <c r="B92" s="91"/>
      <c r="C92" s="99" t="s">
        <v>215</v>
      </c>
      <c r="D92" s="90"/>
      <c r="E92" s="140">
        <v>10430001</v>
      </c>
      <c r="F92" s="141"/>
      <c r="G92" s="90"/>
      <c r="H92" s="85" t="s">
        <v>108</v>
      </c>
      <c r="I92" s="85">
        <v>1</v>
      </c>
      <c r="J92" s="100">
        <v>66</v>
      </c>
      <c r="K92" s="101">
        <v>66</v>
      </c>
      <c r="L92" s="102">
        <f>J92-K92</f>
        <v>0</v>
      </c>
      <c r="M92" s="85">
        <v>10</v>
      </c>
      <c r="N92" s="2"/>
    </row>
    <row r="93" spans="1:14" x14ac:dyDescent="0.25">
      <c r="A93" s="125"/>
      <c r="B93" s="91"/>
      <c r="C93" s="103" t="s">
        <v>216</v>
      </c>
      <c r="D93" s="90"/>
      <c r="E93" s="140">
        <v>10480018</v>
      </c>
      <c r="F93" s="141">
        <v>10480018</v>
      </c>
      <c r="G93" s="90"/>
      <c r="H93" s="85" t="s">
        <v>108</v>
      </c>
      <c r="I93" s="85">
        <v>1</v>
      </c>
      <c r="J93" s="104">
        <v>1378</v>
      </c>
      <c r="K93" s="104">
        <v>1242</v>
      </c>
      <c r="L93" s="102">
        <f t="shared" ref="L93:L99" si="8">J93-K93</f>
        <v>136</v>
      </c>
      <c r="M93" s="85">
        <v>10</v>
      </c>
      <c r="N93" s="2"/>
    </row>
    <row r="94" spans="1:14" x14ac:dyDescent="0.25">
      <c r="A94" s="125"/>
      <c r="B94" s="91"/>
      <c r="C94" s="105" t="s">
        <v>217</v>
      </c>
      <c r="D94" s="90"/>
      <c r="E94" s="140">
        <v>10480019</v>
      </c>
      <c r="F94" s="141">
        <v>10480019</v>
      </c>
      <c r="G94" s="90"/>
      <c r="H94" s="85" t="s">
        <v>108</v>
      </c>
      <c r="I94" s="85">
        <v>1</v>
      </c>
      <c r="J94" s="104">
        <v>2908</v>
      </c>
      <c r="K94" s="104">
        <v>1740</v>
      </c>
      <c r="L94" s="102">
        <f t="shared" si="8"/>
        <v>1168</v>
      </c>
      <c r="M94" s="85">
        <v>10</v>
      </c>
      <c r="N94" s="2"/>
    </row>
    <row r="95" spans="1:14" x14ac:dyDescent="0.25">
      <c r="A95" s="125"/>
      <c r="B95" s="91"/>
      <c r="C95" s="106" t="s">
        <v>218</v>
      </c>
      <c r="D95" s="90"/>
      <c r="E95" s="140">
        <v>14100004</v>
      </c>
      <c r="F95" s="141">
        <v>14100004</v>
      </c>
      <c r="G95" s="90"/>
      <c r="H95" s="85" t="s">
        <v>108</v>
      </c>
      <c r="I95" s="85">
        <v>1</v>
      </c>
      <c r="J95" s="101">
        <v>4030</v>
      </c>
      <c r="K95" s="101">
        <v>4030</v>
      </c>
      <c r="L95" s="102">
        <f t="shared" si="8"/>
        <v>0</v>
      </c>
      <c r="M95" s="85">
        <v>10</v>
      </c>
      <c r="N95" s="2"/>
    </row>
    <row r="96" spans="1:14" x14ac:dyDescent="0.25">
      <c r="A96" s="125"/>
      <c r="B96" s="91"/>
      <c r="C96" s="106" t="s">
        <v>219</v>
      </c>
      <c r="D96" s="90"/>
      <c r="E96" s="140">
        <v>10480018</v>
      </c>
      <c r="F96" s="141">
        <v>10480018</v>
      </c>
      <c r="G96" s="90"/>
      <c r="H96" s="85" t="s">
        <v>108</v>
      </c>
      <c r="I96" s="85">
        <v>1</v>
      </c>
      <c r="J96" s="101">
        <v>3776</v>
      </c>
      <c r="K96" s="101">
        <v>3776</v>
      </c>
      <c r="L96" s="102">
        <f t="shared" si="8"/>
        <v>0</v>
      </c>
      <c r="M96" s="85">
        <v>10</v>
      </c>
      <c r="N96" s="2"/>
    </row>
    <row r="97" spans="1:14" x14ac:dyDescent="0.25">
      <c r="A97" s="125"/>
      <c r="B97" s="91"/>
      <c r="C97" s="106" t="s">
        <v>219</v>
      </c>
      <c r="D97" s="90"/>
      <c r="E97" s="140">
        <v>10480017</v>
      </c>
      <c r="F97" s="141">
        <v>10480017</v>
      </c>
      <c r="G97" s="90"/>
      <c r="H97" s="85" t="s">
        <v>108</v>
      </c>
      <c r="I97" s="85">
        <v>1</v>
      </c>
      <c r="J97" s="101">
        <v>3776</v>
      </c>
      <c r="K97" s="101">
        <v>3776</v>
      </c>
      <c r="L97" s="102">
        <f t="shared" si="8"/>
        <v>0</v>
      </c>
      <c r="M97" s="85">
        <v>10</v>
      </c>
      <c r="N97" s="2"/>
    </row>
    <row r="98" spans="1:14" x14ac:dyDescent="0.25">
      <c r="A98" s="125"/>
      <c r="B98" s="91"/>
      <c r="C98" s="106" t="s">
        <v>219</v>
      </c>
      <c r="D98" s="90"/>
      <c r="E98" s="140">
        <v>10480016</v>
      </c>
      <c r="F98" s="141">
        <v>10480016</v>
      </c>
      <c r="G98" s="90"/>
      <c r="H98" s="85" t="s">
        <v>108</v>
      </c>
      <c r="I98" s="85">
        <v>1</v>
      </c>
      <c r="J98" s="101">
        <v>4646</v>
      </c>
      <c r="K98" s="101">
        <v>3110</v>
      </c>
      <c r="L98" s="102">
        <f t="shared" si="8"/>
        <v>1536</v>
      </c>
      <c r="M98" s="85">
        <v>10</v>
      </c>
      <c r="N98" s="2"/>
    </row>
    <row r="99" spans="1:14" x14ac:dyDescent="0.25">
      <c r="A99" s="125"/>
      <c r="B99" s="91"/>
      <c r="C99" s="106" t="s">
        <v>197</v>
      </c>
      <c r="D99" s="90"/>
      <c r="E99" s="140">
        <v>10410005</v>
      </c>
      <c r="F99" s="141">
        <v>10410005</v>
      </c>
      <c r="G99" s="90"/>
      <c r="H99" s="85" t="s">
        <v>108</v>
      </c>
      <c r="I99" s="85">
        <v>1</v>
      </c>
      <c r="J99" s="101">
        <v>2044</v>
      </c>
      <c r="K99" s="101">
        <v>2044</v>
      </c>
      <c r="L99" s="102">
        <f t="shared" si="8"/>
        <v>0</v>
      </c>
      <c r="M99" s="85">
        <v>10</v>
      </c>
      <c r="N99" s="2"/>
    </row>
    <row r="100" spans="1:14" ht="16.3" x14ac:dyDescent="0.25">
      <c r="A100" s="125"/>
      <c r="B100" s="91"/>
      <c r="C100" s="133" t="s">
        <v>152</v>
      </c>
      <c r="D100" s="135"/>
      <c r="E100" s="124"/>
      <c r="F100" s="124"/>
      <c r="G100" s="89"/>
      <c r="H100" s="10" t="s">
        <v>108</v>
      </c>
      <c r="I100" s="107">
        <f>SUM(I92:I99)</f>
        <v>8</v>
      </c>
      <c r="J100" s="97">
        <f t="shared" ref="J100:K100" si="9">SUM(J92:J99)</f>
        <v>22624</v>
      </c>
      <c r="K100" s="98">
        <f t="shared" si="9"/>
        <v>19784</v>
      </c>
      <c r="L100" s="97">
        <f>SUM(L92:L99)</f>
        <v>2840</v>
      </c>
      <c r="M100" s="90"/>
      <c r="N100" s="2"/>
    </row>
    <row r="101" spans="1:14" ht="31.25" x14ac:dyDescent="0.25">
      <c r="A101" s="126"/>
      <c r="B101" s="10" t="s">
        <v>4</v>
      </c>
      <c r="C101" s="7" t="s">
        <v>20</v>
      </c>
      <c r="D101" s="7" t="s">
        <v>20</v>
      </c>
      <c r="E101" s="124" t="s">
        <v>20</v>
      </c>
      <c r="F101" s="124"/>
      <c r="G101" s="124"/>
      <c r="H101" s="7" t="s">
        <v>20</v>
      </c>
      <c r="I101" s="7">
        <f>I58+I66+I90+I100</f>
        <v>185</v>
      </c>
      <c r="J101" s="89">
        <f t="shared" ref="J101:L101" si="10">J58+J66+J90+J100</f>
        <v>288629</v>
      </c>
      <c r="K101" s="89">
        <f t="shared" si="10"/>
        <v>170445.45</v>
      </c>
      <c r="L101" s="89">
        <f t="shared" si="10"/>
        <v>118183.54999999999</v>
      </c>
      <c r="M101" s="7" t="s">
        <v>20</v>
      </c>
      <c r="N101" s="11"/>
    </row>
    <row r="102" spans="1:14" ht="14.3" customHeight="1" x14ac:dyDescent="0.25">
      <c r="A102" s="119">
        <v>6</v>
      </c>
      <c r="B102" s="119" t="s">
        <v>16</v>
      </c>
      <c r="C102" s="71" t="s">
        <v>112</v>
      </c>
      <c r="D102" s="66">
        <v>1994</v>
      </c>
      <c r="E102" s="122">
        <v>10510002</v>
      </c>
      <c r="F102" s="122"/>
      <c r="G102" s="122"/>
      <c r="H102" s="66" t="s">
        <v>108</v>
      </c>
      <c r="I102" s="66">
        <v>1</v>
      </c>
      <c r="J102" s="66">
        <v>19195</v>
      </c>
      <c r="K102" s="66">
        <v>19195</v>
      </c>
      <c r="L102" s="66">
        <v>0</v>
      </c>
      <c r="M102" s="5">
        <v>20</v>
      </c>
      <c r="N102" s="9"/>
    </row>
    <row r="103" spans="1:14" ht="14.3" customHeight="1" x14ac:dyDescent="0.25">
      <c r="A103" s="120"/>
      <c r="B103" s="120"/>
      <c r="C103" s="133" t="s">
        <v>214</v>
      </c>
      <c r="D103" s="134"/>
      <c r="E103" s="134"/>
      <c r="F103" s="134"/>
      <c r="G103" s="134"/>
      <c r="H103" s="134"/>
      <c r="I103" s="134"/>
      <c r="J103" s="134"/>
      <c r="K103" s="134"/>
      <c r="L103" s="135"/>
      <c r="M103" s="90"/>
      <c r="N103" s="9"/>
    </row>
    <row r="104" spans="1:14" ht="14.3" customHeight="1" x14ac:dyDescent="0.25">
      <c r="A104" s="120"/>
      <c r="B104" s="120"/>
      <c r="C104" s="106" t="s">
        <v>220</v>
      </c>
      <c r="D104" s="90"/>
      <c r="E104" s="160">
        <v>10510142</v>
      </c>
      <c r="F104" s="161"/>
      <c r="G104" s="95">
        <v>10510142</v>
      </c>
      <c r="H104" s="85" t="s">
        <v>108</v>
      </c>
      <c r="I104" s="85">
        <v>1</v>
      </c>
      <c r="J104" s="104">
        <v>2170</v>
      </c>
      <c r="K104" s="104">
        <v>868</v>
      </c>
      <c r="L104" s="102">
        <f>J104-K104</f>
        <v>1302</v>
      </c>
      <c r="M104" s="85">
        <v>10</v>
      </c>
      <c r="N104" s="9"/>
    </row>
    <row r="105" spans="1:14" ht="14.3" customHeight="1" x14ac:dyDescent="0.25">
      <c r="A105" s="120"/>
      <c r="B105" s="120"/>
      <c r="C105" s="106" t="s">
        <v>220</v>
      </c>
      <c r="D105" s="90"/>
      <c r="E105" s="160">
        <v>10510150</v>
      </c>
      <c r="F105" s="161">
        <v>10510150</v>
      </c>
      <c r="G105" s="95">
        <v>10510150</v>
      </c>
      <c r="H105" s="85" t="s">
        <v>108</v>
      </c>
      <c r="I105" s="85">
        <v>1</v>
      </c>
      <c r="J105" s="104">
        <v>2170</v>
      </c>
      <c r="K105" s="104">
        <v>868</v>
      </c>
      <c r="L105" s="102">
        <f t="shared" ref="L105:L114" si="11">J105-K105</f>
        <v>1302</v>
      </c>
      <c r="M105" s="85">
        <v>10</v>
      </c>
      <c r="N105" s="9"/>
    </row>
    <row r="106" spans="1:14" ht="14.3" customHeight="1" x14ac:dyDescent="0.25">
      <c r="A106" s="120"/>
      <c r="B106" s="120"/>
      <c r="C106" s="106" t="s">
        <v>220</v>
      </c>
      <c r="D106" s="90"/>
      <c r="E106" s="160">
        <v>10510146</v>
      </c>
      <c r="F106" s="161">
        <v>10510146</v>
      </c>
      <c r="G106" s="95">
        <v>10510146</v>
      </c>
      <c r="H106" s="85" t="s">
        <v>108</v>
      </c>
      <c r="I106" s="85">
        <v>1</v>
      </c>
      <c r="J106" s="104">
        <v>2170</v>
      </c>
      <c r="K106" s="104">
        <v>868</v>
      </c>
      <c r="L106" s="102">
        <f t="shared" si="11"/>
        <v>1302</v>
      </c>
      <c r="M106" s="85">
        <v>10</v>
      </c>
      <c r="N106" s="9"/>
    </row>
    <row r="107" spans="1:14" ht="20.25" customHeight="1" x14ac:dyDescent="0.25">
      <c r="A107" s="120"/>
      <c r="B107" s="120"/>
      <c r="C107" s="106" t="s">
        <v>220</v>
      </c>
      <c r="D107" s="90"/>
      <c r="E107" s="160">
        <v>10510151</v>
      </c>
      <c r="F107" s="161">
        <v>10510151</v>
      </c>
      <c r="G107" s="95">
        <v>10510151</v>
      </c>
      <c r="H107" s="85" t="s">
        <v>108</v>
      </c>
      <c r="I107" s="85">
        <v>1</v>
      </c>
      <c r="J107" s="104">
        <v>2170</v>
      </c>
      <c r="K107" s="104">
        <v>868</v>
      </c>
      <c r="L107" s="102">
        <f t="shared" si="11"/>
        <v>1302</v>
      </c>
      <c r="M107" s="85">
        <v>10</v>
      </c>
      <c r="N107" s="9"/>
    </row>
    <row r="108" spans="1:14" x14ac:dyDescent="0.25">
      <c r="A108" s="120"/>
      <c r="B108" s="120"/>
      <c r="C108" s="106" t="s">
        <v>220</v>
      </c>
      <c r="D108" s="90"/>
      <c r="E108" s="160">
        <v>10510124</v>
      </c>
      <c r="F108" s="161">
        <v>10510124</v>
      </c>
      <c r="G108" s="95">
        <v>10510124</v>
      </c>
      <c r="H108" s="85" t="s">
        <v>108</v>
      </c>
      <c r="I108" s="85">
        <v>1</v>
      </c>
      <c r="J108" s="104">
        <v>2200</v>
      </c>
      <c r="K108" s="104">
        <v>1360</v>
      </c>
      <c r="L108" s="102">
        <f t="shared" si="11"/>
        <v>840</v>
      </c>
      <c r="M108" s="85">
        <v>10</v>
      </c>
      <c r="N108" s="2"/>
    </row>
    <row r="109" spans="1:14" x14ac:dyDescent="0.25">
      <c r="A109" s="120"/>
      <c r="B109" s="120"/>
      <c r="C109" s="106" t="s">
        <v>220</v>
      </c>
      <c r="D109" s="90"/>
      <c r="E109" s="160">
        <v>10510123</v>
      </c>
      <c r="F109" s="161">
        <v>10510123</v>
      </c>
      <c r="G109" s="95">
        <v>10510123</v>
      </c>
      <c r="H109" s="85" t="s">
        <v>108</v>
      </c>
      <c r="I109" s="85">
        <v>1</v>
      </c>
      <c r="J109" s="104">
        <v>2200</v>
      </c>
      <c r="K109" s="104">
        <v>1360</v>
      </c>
      <c r="L109" s="102">
        <f t="shared" si="11"/>
        <v>840</v>
      </c>
      <c r="M109" s="85">
        <v>10</v>
      </c>
      <c r="N109" s="2"/>
    </row>
    <row r="110" spans="1:14" x14ac:dyDescent="0.25">
      <c r="A110" s="120"/>
      <c r="B110" s="120"/>
      <c r="C110" s="106" t="s">
        <v>220</v>
      </c>
      <c r="D110" s="90"/>
      <c r="E110" s="160">
        <v>10510127</v>
      </c>
      <c r="F110" s="161">
        <v>10510127</v>
      </c>
      <c r="G110" s="95">
        <v>10510127</v>
      </c>
      <c r="H110" s="85" t="s">
        <v>108</v>
      </c>
      <c r="I110" s="85">
        <v>1</v>
      </c>
      <c r="J110" s="104">
        <v>2200</v>
      </c>
      <c r="K110" s="104">
        <v>1360</v>
      </c>
      <c r="L110" s="102">
        <f t="shared" si="11"/>
        <v>840</v>
      </c>
      <c r="M110" s="85">
        <v>10</v>
      </c>
      <c r="N110" s="2"/>
    </row>
    <row r="111" spans="1:14" x14ac:dyDescent="0.25">
      <c r="A111" s="120"/>
      <c r="B111" s="120"/>
      <c r="C111" s="106" t="s">
        <v>220</v>
      </c>
      <c r="D111" s="90"/>
      <c r="E111" s="160">
        <v>10510125</v>
      </c>
      <c r="F111" s="161">
        <v>10510125</v>
      </c>
      <c r="G111" s="95">
        <v>10510125</v>
      </c>
      <c r="H111" s="85" t="s">
        <v>108</v>
      </c>
      <c r="I111" s="85">
        <v>1</v>
      </c>
      <c r="J111" s="104">
        <v>2200</v>
      </c>
      <c r="K111" s="104">
        <v>1360</v>
      </c>
      <c r="L111" s="102">
        <f t="shared" si="11"/>
        <v>840</v>
      </c>
      <c r="M111" s="85">
        <v>10</v>
      </c>
      <c r="N111" s="2"/>
    </row>
    <row r="112" spans="1:14" x14ac:dyDescent="0.25">
      <c r="A112" s="120"/>
      <c r="B112" s="120"/>
      <c r="C112" s="106" t="s">
        <v>220</v>
      </c>
      <c r="D112" s="90">
        <v>0</v>
      </c>
      <c r="E112" s="160">
        <v>10510137</v>
      </c>
      <c r="F112" s="161">
        <v>10510137</v>
      </c>
      <c r="G112" s="95">
        <v>10510137</v>
      </c>
      <c r="H112" s="85" t="s">
        <v>108</v>
      </c>
      <c r="I112" s="85">
        <v>1</v>
      </c>
      <c r="J112" s="104">
        <v>2295</v>
      </c>
      <c r="K112" s="104">
        <v>1464</v>
      </c>
      <c r="L112" s="102">
        <f t="shared" si="11"/>
        <v>831</v>
      </c>
      <c r="M112" s="85">
        <v>10</v>
      </c>
      <c r="N112" s="2"/>
    </row>
    <row r="113" spans="1:14" x14ac:dyDescent="0.25">
      <c r="A113" s="120"/>
      <c r="B113" s="120"/>
      <c r="C113" s="106" t="s">
        <v>220</v>
      </c>
      <c r="D113" s="90"/>
      <c r="E113" s="160">
        <v>10510141</v>
      </c>
      <c r="F113" s="161">
        <v>10510141</v>
      </c>
      <c r="G113" s="95">
        <v>10510141</v>
      </c>
      <c r="H113" s="85" t="s">
        <v>108</v>
      </c>
      <c r="I113" s="85">
        <v>1</v>
      </c>
      <c r="J113" s="104">
        <v>2295</v>
      </c>
      <c r="K113" s="104">
        <v>1464</v>
      </c>
      <c r="L113" s="102">
        <f t="shared" si="11"/>
        <v>831</v>
      </c>
      <c r="M113" s="85">
        <v>10</v>
      </c>
      <c r="N113" s="2"/>
    </row>
    <row r="114" spans="1:14" x14ac:dyDescent="0.25">
      <c r="A114" s="120"/>
      <c r="B114" s="121"/>
      <c r="C114" s="106" t="s">
        <v>220</v>
      </c>
      <c r="D114" s="90">
        <v>0</v>
      </c>
      <c r="E114" s="160">
        <v>10510139</v>
      </c>
      <c r="F114" s="161">
        <v>10510139</v>
      </c>
      <c r="G114" s="95">
        <v>10510139</v>
      </c>
      <c r="H114" s="85" t="s">
        <v>108</v>
      </c>
      <c r="I114" s="85">
        <v>1</v>
      </c>
      <c r="J114" s="104">
        <v>2295</v>
      </c>
      <c r="K114" s="104">
        <v>1466</v>
      </c>
      <c r="L114" s="102">
        <f t="shared" si="11"/>
        <v>829</v>
      </c>
      <c r="M114" s="85">
        <v>10</v>
      </c>
      <c r="N114" s="2"/>
    </row>
    <row r="115" spans="1:14" ht="31.25" x14ac:dyDescent="0.25">
      <c r="A115" s="121"/>
      <c r="B115" s="10" t="s">
        <v>4</v>
      </c>
      <c r="C115" s="89" t="s">
        <v>20</v>
      </c>
      <c r="D115" s="89" t="s">
        <v>20</v>
      </c>
      <c r="E115" s="136" t="s">
        <v>20</v>
      </c>
      <c r="F115" s="137"/>
      <c r="G115" s="138"/>
      <c r="H115" s="89" t="s">
        <v>20</v>
      </c>
      <c r="I115" s="89">
        <f>SUM(I102:I114)</f>
        <v>12</v>
      </c>
      <c r="J115" s="89">
        <f>SUM(J102:J114)</f>
        <v>43560</v>
      </c>
      <c r="K115" s="89">
        <f t="shared" ref="K115:L115" si="12">SUM(K102:K114)</f>
        <v>32501</v>
      </c>
      <c r="L115" s="89">
        <f t="shared" si="12"/>
        <v>11059</v>
      </c>
      <c r="M115" s="89" t="s">
        <v>20</v>
      </c>
      <c r="N115" s="2"/>
    </row>
    <row r="116" spans="1:14" x14ac:dyDescent="0.25">
      <c r="A116" s="119">
        <v>7</v>
      </c>
      <c r="B116" s="119" t="s">
        <v>17</v>
      </c>
      <c r="C116" s="45">
        <v>0</v>
      </c>
      <c r="D116" s="47">
        <v>0</v>
      </c>
      <c r="E116" s="122">
        <v>0</v>
      </c>
      <c r="F116" s="122"/>
      <c r="G116" s="122"/>
      <c r="H116" s="47">
        <v>0</v>
      </c>
      <c r="I116" s="47">
        <v>0</v>
      </c>
      <c r="J116" s="47">
        <v>0</v>
      </c>
      <c r="K116" s="47">
        <v>0</v>
      </c>
      <c r="L116" s="47">
        <v>0</v>
      </c>
      <c r="M116" s="47">
        <v>0</v>
      </c>
      <c r="N116" s="2"/>
    </row>
    <row r="117" spans="1:14" x14ac:dyDescent="0.25">
      <c r="A117" s="125"/>
      <c r="B117" s="127"/>
      <c r="C117" s="4">
        <v>0</v>
      </c>
      <c r="D117" s="46">
        <v>0</v>
      </c>
      <c r="E117" s="123">
        <v>0</v>
      </c>
      <c r="F117" s="123"/>
      <c r="G117" s="123"/>
      <c r="H117" s="46">
        <v>0</v>
      </c>
      <c r="I117" s="46">
        <v>0</v>
      </c>
      <c r="J117" s="46">
        <v>0</v>
      </c>
      <c r="K117" s="46">
        <v>0</v>
      </c>
      <c r="L117" s="46">
        <v>0</v>
      </c>
      <c r="M117" s="46">
        <v>0</v>
      </c>
      <c r="N117" s="2"/>
    </row>
    <row r="118" spans="1:14" x14ac:dyDescent="0.25">
      <c r="A118" s="125"/>
      <c r="B118" s="128"/>
      <c r="C118" s="4">
        <v>0</v>
      </c>
      <c r="D118" s="46">
        <v>0</v>
      </c>
      <c r="E118" s="123">
        <v>0</v>
      </c>
      <c r="F118" s="123"/>
      <c r="G118" s="123"/>
      <c r="H118" s="46">
        <v>0</v>
      </c>
      <c r="I118" s="46">
        <v>0</v>
      </c>
      <c r="J118" s="46">
        <v>0</v>
      </c>
      <c r="K118" s="46">
        <v>0</v>
      </c>
      <c r="L118" s="46">
        <v>0</v>
      </c>
      <c r="M118" s="46">
        <v>0</v>
      </c>
      <c r="N118" s="2"/>
    </row>
    <row r="119" spans="1:14" ht="31.25" x14ac:dyDescent="0.25">
      <c r="A119" s="126"/>
      <c r="B119" s="10" t="s">
        <v>4</v>
      </c>
      <c r="C119" s="7" t="s">
        <v>20</v>
      </c>
      <c r="D119" s="7" t="s">
        <v>20</v>
      </c>
      <c r="E119" s="124" t="s">
        <v>20</v>
      </c>
      <c r="F119" s="124"/>
      <c r="G119" s="124"/>
      <c r="H119" s="7" t="s">
        <v>20</v>
      </c>
      <c r="I119" s="7">
        <f>SUM(I116:I118)</f>
        <v>0</v>
      </c>
      <c r="J119" s="7">
        <f t="shared" ref="J119:L119" si="13">SUM(J116:J118)</f>
        <v>0</v>
      </c>
      <c r="K119" s="7">
        <f t="shared" si="13"/>
        <v>0</v>
      </c>
      <c r="L119" s="7">
        <f t="shared" si="13"/>
        <v>0</v>
      </c>
      <c r="M119" s="7" t="s">
        <v>20</v>
      </c>
      <c r="N119" s="11"/>
    </row>
    <row r="120" spans="1:14" ht="20.25" customHeight="1" x14ac:dyDescent="0.25">
      <c r="A120" s="119">
        <v>8</v>
      </c>
      <c r="B120" s="119" t="s">
        <v>18</v>
      </c>
      <c r="C120" s="45">
        <v>0</v>
      </c>
      <c r="D120" s="44">
        <v>0</v>
      </c>
      <c r="E120" s="122">
        <v>0</v>
      </c>
      <c r="F120" s="122"/>
      <c r="G120" s="122"/>
      <c r="H120" s="44">
        <v>0</v>
      </c>
      <c r="I120" s="44">
        <v>0</v>
      </c>
      <c r="J120" s="44">
        <v>0</v>
      </c>
      <c r="K120" s="44">
        <v>0</v>
      </c>
      <c r="L120" s="44">
        <v>0</v>
      </c>
      <c r="M120" s="44">
        <v>0</v>
      </c>
      <c r="N120" s="9"/>
    </row>
    <row r="121" spans="1:14" x14ac:dyDescent="0.25">
      <c r="A121" s="120"/>
      <c r="B121" s="120"/>
      <c r="C121" s="4">
        <v>0</v>
      </c>
      <c r="D121" s="43">
        <v>0</v>
      </c>
      <c r="E121" s="123">
        <v>0</v>
      </c>
      <c r="F121" s="123"/>
      <c r="G121" s="123"/>
      <c r="H121" s="43">
        <v>0</v>
      </c>
      <c r="I121" s="43">
        <v>0</v>
      </c>
      <c r="J121" s="43">
        <v>0</v>
      </c>
      <c r="K121" s="43">
        <v>0</v>
      </c>
      <c r="L121" s="43">
        <v>0</v>
      </c>
      <c r="M121" s="43">
        <v>0</v>
      </c>
      <c r="N121" s="2"/>
    </row>
    <row r="122" spans="1:14" x14ac:dyDescent="0.25">
      <c r="A122" s="120"/>
      <c r="B122" s="121"/>
      <c r="C122" s="4">
        <v>0</v>
      </c>
      <c r="D122" s="43">
        <v>0</v>
      </c>
      <c r="E122" s="123">
        <v>0</v>
      </c>
      <c r="F122" s="123"/>
      <c r="G122" s="123"/>
      <c r="H122" s="43">
        <v>0</v>
      </c>
      <c r="I122" s="43">
        <v>0</v>
      </c>
      <c r="J122" s="43">
        <v>0</v>
      </c>
      <c r="K122" s="43">
        <v>0</v>
      </c>
      <c r="L122" s="43">
        <v>0</v>
      </c>
      <c r="M122" s="43">
        <v>0</v>
      </c>
      <c r="N122" s="2"/>
    </row>
    <row r="123" spans="1:14" ht="31.25" x14ac:dyDescent="0.25">
      <c r="A123" s="121"/>
      <c r="B123" s="10" t="s">
        <v>4</v>
      </c>
      <c r="C123" s="7" t="s">
        <v>20</v>
      </c>
      <c r="D123" s="7" t="s">
        <v>20</v>
      </c>
      <c r="E123" s="124" t="s">
        <v>20</v>
      </c>
      <c r="F123" s="124"/>
      <c r="G123" s="124"/>
      <c r="H123" s="7" t="s">
        <v>20</v>
      </c>
      <c r="I123" s="7">
        <f>SUM(I120:I122)</f>
        <v>0</v>
      </c>
      <c r="J123" s="7">
        <f t="shared" ref="J123:L123" si="14">SUM(J120:J122)</f>
        <v>0</v>
      </c>
      <c r="K123" s="7">
        <f t="shared" si="14"/>
        <v>0</v>
      </c>
      <c r="L123" s="7">
        <f t="shared" si="14"/>
        <v>0</v>
      </c>
      <c r="M123" s="7" t="s">
        <v>20</v>
      </c>
      <c r="N123" s="2"/>
    </row>
    <row r="124" spans="1:14" ht="20.25" customHeight="1" x14ac:dyDescent="0.25">
      <c r="A124" s="119">
        <v>9</v>
      </c>
      <c r="B124" s="119" t="s">
        <v>19</v>
      </c>
      <c r="C124" s="45">
        <v>0</v>
      </c>
      <c r="D124" s="47">
        <v>0</v>
      </c>
      <c r="E124" s="122">
        <v>0</v>
      </c>
      <c r="F124" s="122"/>
      <c r="G124" s="122"/>
      <c r="H124" s="47">
        <v>0</v>
      </c>
      <c r="I124" s="47">
        <v>0</v>
      </c>
      <c r="J124" s="47">
        <v>0</v>
      </c>
      <c r="K124" s="47">
        <v>0</v>
      </c>
      <c r="L124" s="47">
        <v>0</v>
      </c>
      <c r="M124" s="47">
        <v>0</v>
      </c>
      <c r="N124" s="9"/>
    </row>
    <row r="125" spans="1:14" x14ac:dyDescent="0.25">
      <c r="A125" s="120"/>
      <c r="B125" s="120"/>
      <c r="C125" s="4">
        <v>0</v>
      </c>
      <c r="D125" s="46">
        <v>0</v>
      </c>
      <c r="E125" s="123">
        <v>0</v>
      </c>
      <c r="F125" s="123"/>
      <c r="G125" s="123"/>
      <c r="H125" s="46">
        <v>0</v>
      </c>
      <c r="I125" s="46">
        <v>0</v>
      </c>
      <c r="J125" s="46">
        <v>0</v>
      </c>
      <c r="K125" s="46">
        <v>0</v>
      </c>
      <c r="L125" s="46">
        <v>0</v>
      </c>
      <c r="M125" s="46">
        <v>0</v>
      </c>
      <c r="N125" s="2"/>
    </row>
    <row r="126" spans="1:14" x14ac:dyDescent="0.25">
      <c r="A126" s="120"/>
      <c r="B126" s="121"/>
      <c r="C126" s="4">
        <v>0</v>
      </c>
      <c r="D126" s="46">
        <v>0</v>
      </c>
      <c r="E126" s="123">
        <v>0</v>
      </c>
      <c r="F126" s="123"/>
      <c r="G126" s="123"/>
      <c r="H126" s="46">
        <v>0</v>
      </c>
      <c r="I126" s="46">
        <v>0</v>
      </c>
      <c r="J126" s="46">
        <v>0</v>
      </c>
      <c r="K126" s="46">
        <v>0</v>
      </c>
      <c r="L126" s="46">
        <v>0</v>
      </c>
      <c r="M126" s="46">
        <v>0</v>
      </c>
      <c r="N126" s="2"/>
    </row>
    <row r="127" spans="1:14" ht="31.25" x14ac:dyDescent="0.25">
      <c r="A127" s="121"/>
      <c r="B127" s="10" t="s">
        <v>4</v>
      </c>
      <c r="C127" s="7" t="s">
        <v>20</v>
      </c>
      <c r="D127" s="7" t="s">
        <v>20</v>
      </c>
      <c r="E127" s="124" t="s">
        <v>20</v>
      </c>
      <c r="F127" s="124"/>
      <c r="G127" s="124"/>
      <c r="H127" s="7" t="s">
        <v>20</v>
      </c>
      <c r="I127" s="7">
        <f>SUM(I124:I126)</f>
        <v>0</v>
      </c>
      <c r="J127" s="7">
        <f t="shared" ref="J127:L127" si="15">SUM(J124:J126)</f>
        <v>0</v>
      </c>
      <c r="K127" s="7">
        <f t="shared" si="15"/>
        <v>0</v>
      </c>
      <c r="L127" s="7">
        <f t="shared" si="15"/>
        <v>0</v>
      </c>
      <c r="M127" s="7" t="s">
        <v>20</v>
      </c>
      <c r="N127" s="2"/>
    </row>
    <row r="128" spans="1:14" ht="40.6" customHeight="1" x14ac:dyDescent="0.25">
      <c r="A128" s="116" t="s">
        <v>8</v>
      </c>
      <c r="B128" s="117"/>
      <c r="C128" s="117"/>
      <c r="D128" s="117"/>
      <c r="E128" s="117"/>
      <c r="F128" s="117"/>
      <c r="G128" s="117"/>
      <c r="H128" s="118"/>
      <c r="I128" s="7">
        <f>I127+I123+I119+I115+I101+I24+I20+I16+I12</f>
        <v>197</v>
      </c>
      <c r="J128" s="7">
        <f>J127+J123+J119+J115+J101+J24+J20+J16+J12</f>
        <v>332189</v>
      </c>
      <c r="K128" s="7">
        <f>K127+K123+K119+K115+K101+K24+K20+K16+K12</f>
        <v>202946.45</v>
      </c>
      <c r="L128" s="7">
        <f>L127+L123+L119+L115+L101+L24+L20+L16+L12</f>
        <v>129242.54999999999</v>
      </c>
      <c r="M128" s="7" t="s">
        <v>20</v>
      </c>
      <c r="N128" s="2"/>
    </row>
    <row r="129" spans="1:14" x14ac:dyDescent="0.25">
      <c r="A129" s="119">
        <v>10</v>
      </c>
      <c r="B129" s="119" t="s">
        <v>21</v>
      </c>
      <c r="C129" s="45">
        <v>0</v>
      </c>
      <c r="D129" s="44">
        <v>0</v>
      </c>
      <c r="E129" s="122">
        <v>0</v>
      </c>
      <c r="F129" s="122"/>
      <c r="G129" s="122"/>
      <c r="H129" s="44">
        <v>0</v>
      </c>
      <c r="I129" s="44">
        <v>0</v>
      </c>
      <c r="J129" s="44">
        <v>0</v>
      </c>
      <c r="K129" s="44">
        <v>0</v>
      </c>
      <c r="L129" s="44">
        <v>0</v>
      </c>
      <c r="M129" s="44">
        <v>0</v>
      </c>
      <c r="N129" s="2"/>
    </row>
    <row r="130" spans="1:14" x14ac:dyDescent="0.25">
      <c r="A130" s="125"/>
      <c r="B130" s="127"/>
      <c r="C130" s="4">
        <v>0</v>
      </c>
      <c r="D130" s="43">
        <v>0</v>
      </c>
      <c r="E130" s="123">
        <v>0</v>
      </c>
      <c r="F130" s="123"/>
      <c r="G130" s="123"/>
      <c r="H130" s="43">
        <v>0</v>
      </c>
      <c r="I130" s="43">
        <v>0</v>
      </c>
      <c r="J130" s="43">
        <v>0</v>
      </c>
      <c r="K130" s="43">
        <v>0</v>
      </c>
      <c r="L130" s="43">
        <v>0</v>
      </c>
      <c r="M130" s="43">
        <v>0</v>
      </c>
      <c r="N130" s="2"/>
    </row>
    <row r="131" spans="1:14" x14ac:dyDescent="0.25">
      <c r="A131" s="125"/>
      <c r="B131" s="128"/>
      <c r="C131" s="4">
        <v>0</v>
      </c>
      <c r="D131" s="43">
        <v>0</v>
      </c>
      <c r="E131" s="123">
        <v>0</v>
      </c>
      <c r="F131" s="123"/>
      <c r="G131" s="123"/>
      <c r="H131" s="43">
        <v>0</v>
      </c>
      <c r="I131" s="43">
        <v>0</v>
      </c>
      <c r="J131" s="43">
        <v>0</v>
      </c>
      <c r="K131" s="43">
        <v>0</v>
      </c>
      <c r="L131" s="43">
        <v>0</v>
      </c>
      <c r="M131" s="43">
        <v>0</v>
      </c>
      <c r="N131" s="2"/>
    </row>
    <row r="132" spans="1:14" ht="31.25" x14ac:dyDescent="0.25">
      <c r="A132" s="126"/>
      <c r="B132" s="10" t="s">
        <v>4</v>
      </c>
      <c r="C132" s="7" t="s">
        <v>20</v>
      </c>
      <c r="D132" s="7" t="s">
        <v>20</v>
      </c>
      <c r="E132" s="124" t="s">
        <v>20</v>
      </c>
      <c r="F132" s="124"/>
      <c r="G132" s="124"/>
      <c r="H132" s="7" t="s">
        <v>20</v>
      </c>
      <c r="I132" s="7">
        <f>SUM(I129:I131)</f>
        <v>0</v>
      </c>
      <c r="J132" s="7">
        <f t="shared" ref="J132" si="16">SUM(J129:J131)</f>
        <v>0</v>
      </c>
      <c r="K132" s="7">
        <f t="shared" ref="K132" si="17">SUM(K129:K131)</f>
        <v>0</v>
      </c>
      <c r="L132" s="7">
        <f t="shared" ref="L132" si="18">SUM(L129:L131)</f>
        <v>0</v>
      </c>
      <c r="M132" s="7" t="s">
        <v>20</v>
      </c>
      <c r="N132" s="11"/>
    </row>
    <row r="133" spans="1:14" ht="20.25" customHeight="1" x14ac:dyDescent="0.25">
      <c r="A133" s="119">
        <v>11</v>
      </c>
      <c r="B133" s="119" t="s">
        <v>22</v>
      </c>
      <c r="C133" s="45">
        <v>0</v>
      </c>
      <c r="D133" s="44">
        <v>0</v>
      </c>
      <c r="E133" s="122">
        <v>0</v>
      </c>
      <c r="F133" s="122"/>
      <c r="G133" s="122"/>
      <c r="H133" s="44">
        <v>0</v>
      </c>
      <c r="I133" s="44">
        <v>0</v>
      </c>
      <c r="J133" s="44">
        <v>0</v>
      </c>
      <c r="K133" s="44">
        <v>0</v>
      </c>
      <c r="L133" s="44">
        <v>0</v>
      </c>
      <c r="M133" s="44">
        <v>0</v>
      </c>
      <c r="N133" s="9"/>
    </row>
    <row r="134" spans="1:14" x14ac:dyDescent="0.25">
      <c r="A134" s="120"/>
      <c r="B134" s="120"/>
      <c r="C134" s="4">
        <v>0</v>
      </c>
      <c r="D134" s="43">
        <v>0</v>
      </c>
      <c r="E134" s="123">
        <v>0</v>
      </c>
      <c r="F134" s="123"/>
      <c r="G134" s="123"/>
      <c r="H134" s="43">
        <v>0</v>
      </c>
      <c r="I134" s="43">
        <v>0</v>
      </c>
      <c r="J134" s="43">
        <v>0</v>
      </c>
      <c r="K134" s="43">
        <v>0</v>
      </c>
      <c r="L134" s="43">
        <v>0</v>
      </c>
      <c r="M134" s="43">
        <v>0</v>
      </c>
      <c r="N134" s="2"/>
    </row>
    <row r="135" spans="1:14" x14ac:dyDescent="0.25">
      <c r="A135" s="120"/>
      <c r="B135" s="121"/>
      <c r="C135" s="4">
        <v>0</v>
      </c>
      <c r="D135" s="43">
        <v>0</v>
      </c>
      <c r="E135" s="123">
        <v>0</v>
      </c>
      <c r="F135" s="123"/>
      <c r="G135" s="123"/>
      <c r="H135" s="43">
        <v>0</v>
      </c>
      <c r="I135" s="43">
        <v>0</v>
      </c>
      <c r="J135" s="43">
        <v>0</v>
      </c>
      <c r="K135" s="43">
        <v>0</v>
      </c>
      <c r="L135" s="43">
        <v>0</v>
      </c>
      <c r="M135" s="43">
        <v>0</v>
      </c>
      <c r="N135" s="2"/>
    </row>
    <row r="136" spans="1:14" ht="31.25" x14ac:dyDescent="0.25">
      <c r="A136" s="121"/>
      <c r="B136" s="10" t="s">
        <v>4</v>
      </c>
      <c r="C136" s="7" t="s">
        <v>20</v>
      </c>
      <c r="D136" s="7" t="s">
        <v>20</v>
      </c>
      <c r="E136" s="124" t="s">
        <v>20</v>
      </c>
      <c r="F136" s="124"/>
      <c r="G136" s="124"/>
      <c r="H136" s="7" t="s">
        <v>20</v>
      </c>
      <c r="I136" s="7">
        <f>SUM(I133:I135)</f>
        <v>0</v>
      </c>
      <c r="J136" s="7">
        <f t="shared" ref="J136" si="19">SUM(J133:J135)</f>
        <v>0</v>
      </c>
      <c r="K136" s="7">
        <f t="shared" ref="K136" si="20">SUM(K133:K135)</f>
        <v>0</v>
      </c>
      <c r="L136" s="7">
        <f t="shared" ref="L136" si="21">SUM(L133:L135)</f>
        <v>0</v>
      </c>
      <c r="M136" s="7" t="s">
        <v>20</v>
      </c>
      <c r="N136" s="2"/>
    </row>
    <row r="137" spans="1:14" ht="15.8" customHeight="1" x14ac:dyDescent="0.25">
      <c r="A137" s="119">
        <v>12</v>
      </c>
      <c r="B137" s="119" t="s">
        <v>23</v>
      </c>
      <c r="C137" s="48" t="s">
        <v>120</v>
      </c>
      <c r="D137" s="3">
        <v>2008</v>
      </c>
      <c r="E137" s="122">
        <v>11130014</v>
      </c>
      <c r="F137" s="122"/>
      <c r="G137" s="122"/>
      <c r="H137" s="3" t="s">
        <v>108</v>
      </c>
      <c r="I137" s="3">
        <v>1</v>
      </c>
      <c r="J137" s="3">
        <v>717</v>
      </c>
      <c r="K137" s="3">
        <v>358.5</v>
      </c>
      <c r="L137" s="3">
        <v>358.5</v>
      </c>
      <c r="M137" s="3">
        <v>10</v>
      </c>
      <c r="N137" s="2"/>
    </row>
    <row r="138" spans="1:14" x14ac:dyDescent="0.25">
      <c r="A138" s="125"/>
      <c r="B138" s="120"/>
      <c r="C138" s="6" t="s">
        <v>121</v>
      </c>
      <c r="D138" s="50"/>
      <c r="E138" s="122">
        <v>11130028</v>
      </c>
      <c r="F138" s="122"/>
      <c r="G138" s="122"/>
      <c r="H138" s="50" t="s">
        <v>108</v>
      </c>
      <c r="I138" s="50">
        <v>1</v>
      </c>
      <c r="J138" s="50">
        <v>1200</v>
      </c>
      <c r="K138" s="50">
        <v>1200</v>
      </c>
      <c r="L138" s="50">
        <v>0</v>
      </c>
      <c r="M138" s="5">
        <v>10</v>
      </c>
      <c r="N138" s="2"/>
    </row>
    <row r="139" spans="1:14" x14ac:dyDescent="0.25">
      <c r="A139" s="125"/>
      <c r="B139" s="121"/>
      <c r="C139" s="6" t="s">
        <v>122</v>
      </c>
      <c r="D139" s="50">
        <v>2017</v>
      </c>
      <c r="E139" s="122">
        <v>11130017</v>
      </c>
      <c r="F139" s="122"/>
      <c r="G139" s="122"/>
      <c r="H139" s="50" t="s">
        <v>108</v>
      </c>
      <c r="I139" s="50">
        <v>1</v>
      </c>
      <c r="J139" s="50">
        <v>3800</v>
      </c>
      <c r="K139" s="50">
        <v>3800</v>
      </c>
      <c r="L139" s="50">
        <v>0</v>
      </c>
      <c r="M139" s="5">
        <v>10</v>
      </c>
      <c r="N139" s="2" t="s">
        <v>123</v>
      </c>
    </row>
    <row r="140" spans="1:14" x14ac:dyDescent="0.25">
      <c r="A140" s="125"/>
      <c r="B140" s="49"/>
      <c r="C140" s="6" t="s">
        <v>124</v>
      </c>
      <c r="D140" s="50">
        <v>2018</v>
      </c>
      <c r="E140" s="129">
        <v>11130024</v>
      </c>
      <c r="F140" s="130"/>
      <c r="G140" s="50"/>
      <c r="H140" s="50" t="s">
        <v>108</v>
      </c>
      <c r="I140" s="50">
        <v>1</v>
      </c>
      <c r="J140" s="50">
        <v>3564</v>
      </c>
      <c r="K140" s="50">
        <v>1782</v>
      </c>
      <c r="L140" s="50">
        <v>1782</v>
      </c>
      <c r="M140" s="51">
        <v>10</v>
      </c>
      <c r="N140" s="2"/>
    </row>
    <row r="141" spans="1:14" x14ac:dyDescent="0.25">
      <c r="A141" s="125"/>
      <c r="B141" s="49"/>
      <c r="C141" s="6" t="s">
        <v>124</v>
      </c>
      <c r="D141" s="50">
        <v>2018</v>
      </c>
      <c r="E141" s="129">
        <v>11130023</v>
      </c>
      <c r="F141" s="130"/>
      <c r="G141" s="50"/>
      <c r="H141" s="50" t="s">
        <v>108</v>
      </c>
      <c r="I141" s="50">
        <v>1</v>
      </c>
      <c r="J141" s="50">
        <v>3564</v>
      </c>
      <c r="K141" s="50">
        <v>1782</v>
      </c>
      <c r="L141" s="50">
        <v>1782</v>
      </c>
      <c r="M141" s="51">
        <v>10</v>
      </c>
      <c r="N141" s="2"/>
    </row>
    <row r="142" spans="1:14" x14ac:dyDescent="0.25">
      <c r="A142" s="125"/>
      <c r="B142" s="49"/>
      <c r="C142" s="6" t="s">
        <v>124</v>
      </c>
      <c r="D142" s="50">
        <v>2018</v>
      </c>
      <c r="E142" s="129">
        <v>11130022</v>
      </c>
      <c r="F142" s="130"/>
      <c r="G142" s="50"/>
      <c r="H142" s="50" t="s">
        <v>108</v>
      </c>
      <c r="I142" s="50">
        <v>1</v>
      </c>
      <c r="J142" s="50">
        <v>3564</v>
      </c>
      <c r="K142" s="50">
        <v>1782</v>
      </c>
      <c r="L142" s="50">
        <v>1782</v>
      </c>
      <c r="M142" s="51">
        <v>10</v>
      </c>
      <c r="N142" s="2"/>
    </row>
    <row r="143" spans="1:14" x14ac:dyDescent="0.25">
      <c r="A143" s="125"/>
      <c r="B143" s="49"/>
      <c r="C143" s="6" t="s">
        <v>125</v>
      </c>
      <c r="D143" s="50">
        <v>2017</v>
      </c>
      <c r="E143" s="129">
        <v>11130018</v>
      </c>
      <c r="F143" s="130"/>
      <c r="G143" s="50"/>
      <c r="H143" s="50" t="s">
        <v>108</v>
      </c>
      <c r="I143" s="50">
        <v>1</v>
      </c>
      <c r="J143" s="50">
        <v>4189</v>
      </c>
      <c r="K143" s="50">
        <v>2094.5</v>
      </c>
      <c r="L143" s="50">
        <v>2094.5</v>
      </c>
      <c r="M143" s="51">
        <v>10</v>
      </c>
      <c r="N143" s="2"/>
    </row>
    <row r="144" spans="1:14" x14ac:dyDescent="0.25">
      <c r="A144" s="125"/>
      <c r="B144" s="49"/>
      <c r="C144" s="6" t="s">
        <v>126</v>
      </c>
      <c r="D144" s="50">
        <v>2017</v>
      </c>
      <c r="E144" s="129">
        <v>11130020</v>
      </c>
      <c r="F144" s="130"/>
      <c r="G144" s="50"/>
      <c r="H144" s="50" t="s">
        <v>108</v>
      </c>
      <c r="I144" s="50">
        <v>1</v>
      </c>
      <c r="J144" s="50">
        <v>3999</v>
      </c>
      <c r="K144" s="50">
        <v>1999.5</v>
      </c>
      <c r="L144" s="50">
        <v>1999.5</v>
      </c>
      <c r="M144" s="51">
        <v>10</v>
      </c>
      <c r="N144" s="2"/>
    </row>
    <row r="145" spans="1:14" x14ac:dyDescent="0.25">
      <c r="A145" s="125"/>
      <c r="B145" s="49"/>
      <c r="C145" s="6" t="s">
        <v>127</v>
      </c>
      <c r="D145" s="51">
        <v>2019</v>
      </c>
      <c r="E145" s="131">
        <v>11130016</v>
      </c>
      <c r="F145" s="132"/>
      <c r="G145" s="51"/>
      <c r="H145" s="51" t="s">
        <v>108</v>
      </c>
      <c r="I145" s="51">
        <v>1</v>
      </c>
      <c r="J145" s="51">
        <v>4999</v>
      </c>
      <c r="K145" s="51">
        <v>2499.5</v>
      </c>
      <c r="L145" s="51">
        <v>2499.5</v>
      </c>
      <c r="M145" s="51">
        <v>10</v>
      </c>
      <c r="N145" s="2"/>
    </row>
    <row r="146" spans="1:14" x14ac:dyDescent="0.25">
      <c r="A146" s="125"/>
      <c r="B146" s="49"/>
      <c r="C146" s="6" t="s">
        <v>126</v>
      </c>
      <c r="D146" s="51">
        <v>2019</v>
      </c>
      <c r="E146" s="131">
        <v>11130019</v>
      </c>
      <c r="F146" s="132"/>
      <c r="G146" s="51"/>
      <c r="H146" s="51" t="s">
        <v>108</v>
      </c>
      <c r="I146" s="51">
        <v>1</v>
      </c>
      <c r="J146" s="51">
        <v>3999</v>
      </c>
      <c r="K146" s="51">
        <v>1999.5</v>
      </c>
      <c r="L146" s="51">
        <v>1999.5</v>
      </c>
      <c r="M146" s="51">
        <v>10</v>
      </c>
      <c r="N146" s="2"/>
    </row>
    <row r="147" spans="1:14" x14ac:dyDescent="0.25">
      <c r="A147" s="125"/>
      <c r="B147" s="49"/>
      <c r="C147" s="6" t="s">
        <v>128</v>
      </c>
      <c r="D147" s="51">
        <v>2018</v>
      </c>
      <c r="E147" s="131"/>
      <c r="F147" s="132"/>
      <c r="G147" s="51"/>
      <c r="H147" s="51" t="s">
        <v>108</v>
      </c>
      <c r="I147" s="51">
        <v>4</v>
      </c>
      <c r="J147" s="51">
        <v>2200</v>
      </c>
      <c r="K147" s="51">
        <v>0</v>
      </c>
      <c r="L147" s="51">
        <v>2200</v>
      </c>
      <c r="M147" s="51">
        <v>10</v>
      </c>
      <c r="N147" s="2"/>
    </row>
    <row r="148" spans="1:14" x14ac:dyDescent="0.25">
      <c r="A148" s="125"/>
      <c r="B148" s="53"/>
      <c r="C148" s="6" t="s">
        <v>130</v>
      </c>
      <c r="D148" s="52">
        <v>2019</v>
      </c>
      <c r="E148" s="131">
        <v>11130004</v>
      </c>
      <c r="F148" s="132"/>
      <c r="G148" s="52"/>
      <c r="H148" s="52" t="s">
        <v>108</v>
      </c>
      <c r="I148" s="52">
        <v>1</v>
      </c>
      <c r="J148" s="52">
        <v>360</v>
      </c>
      <c r="K148" s="52">
        <v>180</v>
      </c>
      <c r="L148" s="52">
        <v>180</v>
      </c>
      <c r="M148" s="52">
        <v>10</v>
      </c>
      <c r="N148" s="2"/>
    </row>
    <row r="149" spans="1:14" x14ac:dyDescent="0.25">
      <c r="A149" s="125"/>
      <c r="B149" s="53"/>
      <c r="C149" s="6" t="s">
        <v>131</v>
      </c>
      <c r="D149" s="52">
        <v>2019</v>
      </c>
      <c r="E149" s="131">
        <v>11130025</v>
      </c>
      <c r="F149" s="132"/>
      <c r="G149" s="52"/>
      <c r="H149" s="52" t="s">
        <v>108</v>
      </c>
      <c r="I149" s="52">
        <v>1</v>
      </c>
      <c r="J149" s="52">
        <v>530</v>
      </c>
      <c r="K149" s="52">
        <v>265</v>
      </c>
      <c r="L149" s="52">
        <v>265</v>
      </c>
      <c r="M149" s="52">
        <v>10</v>
      </c>
      <c r="N149" s="2"/>
    </row>
    <row r="150" spans="1:14" x14ac:dyDescent="0.25">
      <c r="A150" s="125"/>
      <c r="B150" s="53"/>
      <c r="C150" s="6" t="s">
        <v>132</v>
      </c>
      <c r="D150" s="52">
        <v>2018</v>
      </c>
      <c r="E150" s="131">
        <v>11130021</v>
      </c>
      <c r="F150" s="132"/>
      <c r="G150" s="52"/>
      <c r="H150" s="52" t="s">
        <v>108</v>
      </c>
      <c r="I150" s="52">
        <v>1</v>
      </c>
      <c r="J150" s="52">
        <v>5846</v>
      </c>
      <c r="K150" s="52">
        <v>2923</v>
      </c>
      <c r="L150" s="52">
        <v>2923</v>
      </c>
      <c r="M150" s="52">
        <v>10</v>
      </c>
      <c r="N150" s="2"/>
    </row>
    <row r="151" spans="1:14" x14ac:dyDescent="0.25">
      <c r="A151" s="125"/>
      <c r="B151" s="53"/>
      <c r="C151" s="6" t="s">
        <v>129</v>
      </c>
      <c r="D151" s="52">
        <v>2020</v>
      </c>
      <c r="E151" s="131"/>
      <c r="F151" s="132"/>
      <c r="G151" s="52"/>
      <c r="H151" s="52" t="s">
        <v>108</v>
      </c>
      <c r="I151" s="52">
        <v>1</v>
      </c>
      <c r="J151" s="52">
        <v>150</v>
      </c>
      <c r="K151" s="52">
        <v>75</v>
      </c>
      <c r="L151" s="52">
        <v>75</v>
      </c>
      <c r="M151" s="52">
        <v>10</v>
      </c>
      <c r="N151" s="2"/>
    </row>
    <row r="152" spans="1:14" x14ac:dyDescent="0.25">
      <c r="A152" s="125"/>
      <c r="B152" s="74"/>
      <c r="C152" s="80" t="s">
        <v>166</v>
      </c>
      <c r="D152" s="75"/>
      <c r="E152" s="122"/>
      <c r="F152" s="122"/>
      <c r="G152" s="122"/>
      <c r="H152" s="75" t="s">
        <v>108</v>
      </c>
      <c r="I152" s="75">
        <v>114</v>
      </c>
      <c r="J152" s="75">
        <v>3078</v>
      </c>
      <c r="K152" s="75">
        <v>3078</v>
      </c>
      <c r="L152" s="75">
        <v>0</v>
      </c>
      <c r="M152" s="75">
        <v>10</v>
      </c>
      <c r="N152" s="2"/>
    </row>
    <row r="153" spans="1:14" x14ac:dyDescent="0.25">
      <c r="A153" s="125"/>
      <c r="B153" s="74"/>
      <c r="C153" s="6" t="s">
        <v>167</v>
      </c>
      <c r="D153" s="75"/>
      <c r="E153" s="122"/>
      <c r="F153" s="122"/>
      <c r="G153" s="122"/>
      <c r="H153" s="75" t="s">
        <v>108</v>
      </c>
      <c r="I153" s="75">
        <v>9</v>
      </c>
      <c r="J153" s="75">
        <v>306</v>
      </c>
      <c r="K153" s="75">
        <v>306</v>
      </c>
      <c r="L153" s="75">
        <v>0</v>
      </c>
      <c r="M153" s="75">
        <v>10</v>
      </c>
      <c r="N153" s="2"/>
    </row>
    <row r="154" spans="1:14" x14ac:dyDescent="0.25">
      <c r="A154" s="125"/>
      <c r="B154" s="74"/>
      <c r="C154" s="6" t="s">
        <v>168</v>
      </c>
      <c r="D154" s="75"/>
      <c r="E154" s="122"/>
      <c r="F154" s="122"/>
      <c r="G154" s="122"/>
      <c r="H154" s="75" t="s">
        <v>108</v>
      </c>
      <c r="I154" s="75">
        <v>1</v>
      </c>
      <c r="J154" s="75">
        <v>28</v>
      </c>
      <c r="K154" s="75">
        <v>28</v>
      </c>
      <c r="L154" s="75">
        <v>0</v>
      </c>
      <c r="M154" s="75">
        <v>10</v>
      </c>
      <c r="N154" s="2"/>
    </row>
    <row r="155" spans="1:14" x14ac:dyDescent="0.25">
      <c r="A155" s="125"/>
      <c r="B155" s="74"/>
      <c r="C155" s="6" t="s">
        <v>169</v>
      </c>
      <c r="D155" s="75"/>
      <c r="E155" s="129"/>
      <c r="F155" s="130"/>
      <c r="G155" s="75"/>
      <c r="H155" s="75" t="s">
        <v>108</v>
      </c>
      <c r="I155" s="75">
        <v>4</v>
      </c>
      <c r="J155" s="75">
        <v>121.8</v>
      </c>
      <c r="K155" s="75">
        <v>121.8</v>
      </c>
      <c r="L155" s="75">
        <v>0</v>
      </c>
      <c r="M155" s="75">
        <v>10</v>
      </c>
      <c r="N155" s="2"/>
    </row>
    <row r="156" spans="1:14" x14ac:dyDescent="0.25">
      <c r="A156" s="125"/>
      <c r="B156" s="74"/>
      <c r="C156" s="6" t="s">
        <v>170</v>
      </c>
      <c r="D156" s="75"/>
      <c r="E156" s="129"/>
      <c r="F156" s="130"/>
      <c r="G156" s="75"/>
      <c r="H156" s="75" t="s">
        <v>108</v>
      </c>
      <c r="I156" s="75">
        <v>2</v>
      </c>
      <c r="J156" s="75">
        <v>86</v>
      </c>
      <c r="K156" s="75">
        <v>86</v>
      </c>
      <c r="L156" s="75">
        <v>0</v>
      </c>
      <c r="M156" s="75">
        <v>10</v>
      </c>
      <c r="N156" s="2"/>
    </row>
    <row r="157" spans="1:14" x14ac:dyDescent="0.25">
      <c r="A157" s="125"/>
      <c r="B157" s="74"/>
      <c r="C157" s="6" t="s">
        <v>171</v>
      </c>
      <c r="D157" s="75"/>
      <c r="E157" s="129"/>
      <c r="F157" s="130"/>
      <c r="G157" s="75"/>
      <c r="H157" s="75" t="s">
        <v>108</v>
      </c>
      <c r="I157" s="75">
        <v>2</v>
      </c>
      <c r="J157" s="75">
        <v>32</v>
      </c>
      <c r="K157" s="75">
        <v>32</v>
      </c>
      <c r="L157" s="75">
        <v>0</v>
      </c>
      <c r="M157" s="75">
        <v>10</v>
      </c>
      <c r="N157" s="2"/>
    </row>
    <row r="158" spans="1:14" x14ac:dyDescent="0.25">
      <c r="A158" s="125"/>
      <c r="B158" s="74"/>
      <c r="C158" s="6" t="s">
        <v>172</v>
      </c>
      <c r="D158" s="75"/>
      <c r="E158" s="129"/>
      <c r="F158" s="130"/>
      <c r="G158" s="75"/>
      <c r="H158" s="75" t="s">
        <v>108</v>
      </c>
      <c r="I158" s="75">
        <v>1</v>
      </c>
      <c r="J158" s="75">
        <v>183</v>
      </c>
      <c r="K158" s="75">
        <v>183</v>
      </c>
      <c r="L158" s="75">
        <v>0</v>
      </c>
      <c r="M158" s="75">
        <v>10</v>
      </c>
      <c r="N158" s="2"/>
    </row>
    <row r="159" spans="1:14" x14ac:dyDescent="0.25">
      <c r="A159" s="125"/>
      <c r="B159" s="74"/>
      <c r="C159" s="6" t="s">
        <v>173</v>
      </c>
      <c r="D159" s="75"/>
      <c r="E159" s="129"/>
      <c r="F159" s="130"/>
      <c r="G159" s="75"/>
      <c r="H159" s="75" t="s">
        <v>108</v>
      </c>
      <c r="I159" s="75">
        <v>1</v>
      </c>
      <c r="J159" s="75">
        <v>31</v>
      </c>
      <c r="K159" s="75">
        <v>31</v>
      </c>
      <c r="L159" s="75">
        <v>0</v>
      </c>
      <c r="M159" s="75">
        <v>10</v>
      </c>
      <c r="N159" s="2"/>
    </row>
    <row r="160" spans="1:14" x14ac:dyDescent="0.25">
      <c r="A160" s="125"/>
      <c r="B160" s="74"/>
      <c r="C160" s="6" t="s">
        <v>168</v>
      </c>
      <c r="D160" s="76"/>
      <c r="E160" s="131"/>
      <c r="F160" s="132"/>
      <c r="G160" s="76"/>
      <c r="H160" s="75" t="s">
        <v>108</v>
      </c>
      <c r="I160" s="76">
        <v>2</v>
      </c>
      <c r="J160" s="76">
        <v>63</v>
      </c>
      <c r="K160" s="76">
        <v>63</v>
      </c>
      <c r="L160" s="76">
        <v>0</v>
      </c>
      <c r="M160" s="75">
        <v>10</v>
      </c>
      <c r="N160" s="2"/>
    </row>
    <row r="161" spans="1:14" x14ac:dyDescent="0.25">
      <c r="A161" s="125"/>
      <c r="B161" s="74"/>
      <c r="C161" s="6" t="s">
        <v>171</v>
      </c>
      <c r="D161" s="76"/>
      <c r="E161" s="131"/>
      <c r="F161" s="132"/>
      <c r="G161" s="76"/>
      <c r="H161" s="75" t="s">
        <v>108</v>
      </c>
      <c r="I161" s="76">
        <v>1</v>
      </c>
      <c r="J161" s="76">
        <v>32</v>
      </c>
      <c r="K161" s="76">
        <v>32</v>
      </c>
      <c r="L161" s="76">
        <v>0</v>
      </c>
      <c r="M161" s="75">
        <v>10</v>
      </c>
      <c r="N161" s="2"/>
    </row>
    <row r="162" spans="1:14" x14ac:dyDescent="0.25">
      <c r="A162" s="125"/>
      <c r="B162" s="74"/>
      <c r="C162" s="6" t="s">
        <v>167</v>
      </c>
      <c r="D162" s="76"/>
      <c r="E162" s="78"/>
      <c r="F162" s="79"/>
      <c r="G162" s="76"/>
      <c r="H162" s="75" t="s">
        <v>108</v>
      </c>
      <c r="I162" s="76">
        <v>20</v>
      </c>
      <c r="J162" s="76">
        <v>680</v>
      </c>
      <c r="K162" s="76">
        <v>680</v>
      </c>
      <c r="L162" s="76">
        <v>0</v>
      </c>
      <c r="M162" s="75">
        <v>10</v>
      </c>
      <c r="N162" s="2"/>
    </row>
    <row r="163" spans="1:14" x14ac:dyDescent="0.25">
      <c r="A163" s="125"/>
      <c r="B163" s="74"/>
      <c r="C163" s="6" t="s">
        <v>174</v>
      </c>
      <c r="D163" s="76"/>
      <c r="E163" s="78"/>
      <c r="F163" s="79"/>
      <c r="G163" s="76"/>
      <c r="H163" s="75" t="s">
        <v>108</v>
      </c>
      <c r="I163" s="76">
        <v>1</v>
      </c>
      <c r="J163" s="76">
        <v>19</v>
      </c>
      <c r="K163" s="76">
        <v>19</v>
      </c>
      <c r="L163" s="76">
        <v>0</v>
      </c>
      <c r="M163" s="75">
        <v>10</v>
      </c>
      <c r="N163" s="2"/>
    </row>
    <row r="164" spans="1:14" x14ac:dyDescent="0.25">
      <c r="A164" s="125"/>
      <c r="B164" s="74"/>
      <c r="C164" s="6" t="s">
        <v>175</v>
      </c>
      <c r="D164" s="76"/>
      <c r="E164" s="78"/>
      <c r="F164" s="79"/>
      <c r="G164" s="76"/>
      <c r="H164" s="75" t="s">
        <v>108</v>
      </c>
      <c r="I164" s="76">
        <v>14</v>
      </c>
      <c r="J164" s="76">
        <v>941</v>
      </c>
      <c r="K164" s="76">
        <v>941</v>
      </c>
      <c r="L164" s="76">
        <v>0</v>
      </c>
      <c r="M164" s="75">
        <v>10</v>
      </c>
      <c r="N164" s="2"/>
    </row>
    <row r="165" spans="1:14" x14ac:dyDescent="0.25">
      <c r="A165" s="125"/>
      <c r="B165" s="74"/>
      <c r="C165" s="6" t="s">
        <v>176</v>
      </c>
      <c r="D165" s="76"/>
      <c r="E165" s="78"/>
      <c r="F165" s="79"/>
      <c r="G165" s="76"/>
      <c r="H165" s="75" t="s">
        <v>108</v>
      </c>
      <c r="I165" s="76">
        <v>2</v>
      </c>
      <c r="J165" s="76">
        <v>250</v>
      </c>
      <c r="K165" s="76">
        <v>250</v>
      </c>
      <c r="L165" s="76">
        <v>0</v>
      </c>
      <c r="M165" s="75">
        <v>10</v>
      </c>
      <c r="N165" s="2"/>
    </row>
    <row r="166" spans="1:14" x14ac:dyDescent="0.25">
      <c r="A166" s="125"/>
      <c r="B166" s="74"/>
      <c r="C166" s="6" t="s">
        <v>170</v>
      </c>
      <c r="D166" s="76"/>
      <c r="E166" s="78"/>
      <c r="F166" s="79"/>
      <c r="G166" s="76"/>
      <c r="H166" s="75" t="s">
        <v>108</v>
      </c>
      <c r="I166" s="76">
        <v>2</v>
      </c>
      <c r="J166" s="76">
        <v>86</v>
      </c>
      <c r="K166" s="76">
        <v>86</v>
      </c>
      <c r="L166" s="76">
        <v>0</v>
      </c>
      <c r="M166" s="75">
        <v>10</v>
      </c>
      <c r="N166" s="2"/>
    </row>
    <row r="167" spans="1:14" x14ac:dyDescent="0.25">
      <c r="A167" s="125"/>
      <c r="B167" s="74"/>
      <c r="C167" s="6" t="s">
        <v>177</v>
      </c>
      <c r="D167" s="76"/>
      <c r="E167" s="78"/>
      <c r="F167" s="79"/>
      <c r="G167" s="76"/>
      <c r="H167" s="75" t="s">
        <v>108</v>
      </c>
      <c r="I167" s="76">
        <v>1</v>
      </c>
      <c r="J167" s="76">
        <v>97</v>
      </c>
      <c r="K167" s="76">
        <v>97</v>
      </c>
      <c r="L167" s="76">
        <v>0</v>
      </c>
      <c r="M167" s="75">
        <v>10</v>
      </c>
      <c r="N167" s="2"/>
    </row>
    <row r="168" spans="1:14" x14ac:dyDescent="0.25">
      <c r="A168" s="125"/>
      <c r="B168" s="74"/>
      <c r="C168" s="6" t="s">
        <v>178</v>
      </c>
      <c r="D168" s="76"/>
      <c r="E168" s="78"/>
      <c r="F168" s="79"/>
      <c r="G168" s="76"/>
      <c r="H168" s="75" t="s">
        <v>108</v>
      </c>
      <c r="I168" s="76">
        <v>1</v>
      </c>
      <c r="J168" s="76">
        <v>42</v>
      </c>
      <c r="K168" s="76">
        <v>42</v>
      </c>
      <c r="L168" s="76">
        <v>0</v>
      </c>
      <c r="M168" s="75">
        <v>10</v>
      </c>
      <c r="N168" s="2"/>
    </row>
    <row r="169" spans="1:14" x14ac:dyDescent="0.25">
      <c r="A169" s="125"/>
      <c r="B169" s="74"/>
      <c r="C169" s="6" t="s">
        <v>179</v>
      </c>
      <c r="D169" s="76"/>
      <c r="E169" s="78"/>
      <c r="F169" s="79"/>
      <c r="G169" s="76"/>
      <c r="H169" s="75" t="s">
        <v>108</v>
      </c>
      <c r="I169" s="76">
        <v>2</v>
      </c>
      <c r="J169" s="76">
        <v>1360</v>
      </c>
      <c r="K169" s="76">
        <v>1360</v>
      </c>
      <c r="L169" s="76">
        <v>0</v>
      </c>
      <c r="M169" s="75">
        <v>10</v>
      </c>
      <c r="N169" s="2"/>
    </row>
    <row r="170" spans="1:14" x14ac:dyDescent="0.25">
      <c r="A170" s="125"/>
      <c r="B170" s="74"/>
      <c r="C170" s="6" t="s">
        <v>167</v>
      </c>
      <c r="D170" s="76"/>
      <c r="E170" s="78"/>
      <c r="F170" s="79"/>
      <c r="G170" s="76"/>
      <c r="H170" s="75" t="s">
        <v>108</v>
      </c>
      <c r="I170" s="76">
        <v>4</v>
      </c>
      <c r="J170" s="76">
        <v>136</v>
      </c>
      <c r="K170" s="76">
        <v>136</v>
      </c>
      <c r="L170" s="76">
        <v>0</v>
      </c>
      <c r="M170" s="75">
        <v>10</v>
      </c>
      <c r="N170" s="2"/>
    </row>
    <row r="171" spans="1:14" x14ac:dyDescent="0.25">
      <c r="A171" s="125"/>
      <c r="B171" s="74"/>
      <c r="C171" s="6" t="s">
        <v>180</v>
      </c>
      <c r="D171" s="76"/>
      <c r="E171" s="78"/>
      <c r="F171" s="79"/>
      <c r="G171" s="76"/>
      <c r="H171" s="75" t="s">
        <v>108</v>
      </c>
      <c r="I171" s="76">
        <v>1</v>
      </c>
      <c r="J171" s="76">
        <v>72</v>
      </c>
      <c r="K171" s="76">
        <v>72</v>
      </c>
      <c r="L171" s="76">
        <v>0</v>
      </c>
      <c r="M171" s="75">
        <v>10</v>
      </c>
      <c r="N171" s="2"/>
    </row>
    <row r="172" spans="1:14" x14ac:dyDescent="0.25">
      <c r="A172" s="125"/>
      <c r="B172" s="74"/>
      <c r="C172" s="6" t="s">
        <v>181</v>
      </c>
      <c r="D172" s="76"/>
      <c r="E172" s="78"/>
      <c r="F172" s="79"/>
      <c r="G172" s="76"/>
      <c r="H172" s="75" t="s">
        <v>108</v>
      </c>
      <c r="I172" s="76">
        <v>1</v>
      </c>
      <c r="J172" s="76">
        <v>778</v>
      </c>
      <c r="K172" s="76">
        <v>778</v>
      </c>
      <c r="L172" s="76">
        <v>0</v>
      </c>
      <c r="M172" s="75">
        <v>10</v>
      </c>
      <c r="N172" s="2"/>
    </row>
    <row r="173" spans="1:14" x14ac:dyDescent="0.25">
      <c r="A173" s="125"/>
      <c r="B173" s="74"/>
      <c r="C173" s="6" t="s">
        <v>131</v>
      </c>
      <c r="D173" s="76">
        <v>2019</v>
      </c>
      <c r="E173" s="131">
        <v>11130003</v>
      </c>
      <c r="F173" s="132"/>
      <c r="G173" s="76"/>
      <c r="H173" s="75" t="s">
        <v>108</v>
      </c>
      <c r="I173" s="76">
        <v>1</v>
      </c>
      <c r="J173" s="76">
        <v>550</v>
      </c>
      <c r="K173" s="76">
        <v>275</v>
      </c>
      <c r="L173" s="76">
        <v>275</v>
      </c>
      <c r="M173" s="75">
        <v>10</v>
      </c>
      <c r="N173" s="2"/>
    </row>
    <row r="174" spans="1:14" x14ac:dyDescent="0.25">
      <c r="A174" s="125"/>
      <c r="B174" s="74"/>
      <c r="C174" s="6" t="s">
        <v>182</v>
      </c>
      <c r="D174" s="76"/>
      <c r="E174" s="78"/>
      <c r="F174" s="83"/>
      <c r="G174" s="79"/>
      <c r="H174" s="75" t="s">
        <v>108</v>
      </c>
      <c r="I174" s="76">
        <v>1</v>
      </c>
      <c r="J174" s="76">
        <v>31</v>
      </c>
      <c r="K174" s="76">
        <v>31</v>
      </c>
      <c r="L174" s="76">
        <v>0</v>
      </c>
      <c r="M174" s="75">
        <v>10</v>
      </c>
      <c r="N174" s="2"/>
    </row>
    <row r="175" spans="1:14" x14ac:dyDescent="0.25">
      <c r="A175" s="125"/>
      <c r="B175" s="74"/>
      <c r="C175" s="6" t="s">
        <v>183</v>
      </c>
      <c r="D175" s="76"/>
      <c r="E175" s="78"/>
      <c r="F175" s="83"/>
      <c r="G175" s="79"/>
      <c r="H175" s="75" t="s">
        <v>108</v>
      </c>
      <c r="I175" s="76">
        <v>1</v>
      </c>
      <c r="J175" s="76">
        <v>84</v>
      </c>
      <c r="K175" s="76">
        <v>84</v>
      </c>
      <c r="L175" s="76">
        <v>0</v>
      </c>
      <c r="M175" s="75">
        <v>10</v>
      </c>
      <c r="N175" s="2"/>
    </row>
    <row r="176" spans="1:14" x14ac:dyDescent="0.25">
      <c r="A176" s="125"/>
      <c r="B176" s="74"/>
      <c r="C176" s="6" t="s">
        <v>184</v>
      </c>
      <c r="D176" s="76"/>
      <c r="E176" s="78"/>
      <c r="F176" s="83"/>
      <c r="G176" s="79"/>
      <c r="H176" s="75" t="s">
        <v>108</v>
      </c>
      <c r="I176" s="76">
        <v>4</v>
      </c>
      <c r="J176" s="76">
        <v>4960</v>
      </c>
      <c r="K176" s="76">
        <v>0</v>
      </c>
      <c r="L176" s="76">
        <v>4960</v>
      </c>
      <c r="M176" s="75">
        <v>10</v>
      </c>
      <c r="N176" s="2"/>
    </row>
    <row r="177" spans="1:14" x14ac:dyDescent="0.25">
      <c r="A177" s="125"/>
      <c r="B177" s="74"/>
      <c r="C177" s="6" t="s">
        <v>185</v>
      </c>
      <c r="D177" s="76">
        <v>2020</v>
      </c>
      <c r="E177" s="131">
        <v>11130018</v>
      </c>
      <c r="F177" s="162"/>
      <c r="G177" s="79"/>
      <c r="H177" s="75" t="s">
        <v>108</v>
      </c>
      <c r="I177" s="76">
        <v>1</v>
      </c>
      <c r="J177" s="76">
        <v>1100</v>
      </c>
      <c r="K177" s="76">
        <v>550</v>
      </c>
      <c r="L177" s="76">
        <v>550</v>
      </c>
      <c r="M177" s="76">
        <v>10</v>
      </c>
      <c r="N177" s="2"/>
    </row>
    <row r="178" spans="1:14" x14ac:dyDescent="0.25">
      <c r="A178" s="125"/>
      <c r="B178" s="74"/>
      <c r="C178" s="6" t="s">
        <v>186</v>
      </c>
      <c r="D178" s="76">
        <v>2020</v>
      </c>
      <c r="E178" s="131">
        <v>11130019</v>
      </c>
      <c r="F178" s="162"/>
      <c r="G178" s="79"/>
      <c r="H178" s="75" t="s">
        <v>108</v>
      </c>
      <c r="I178" s="76">
        <v>1</v>
      </c>
      <c r="J178" s="76">
        <v>4899</v>
      </c>
      <c r="K178" s="76">
        <v>2449.5</v>
      </c>
      <c r="L178" s="76">
        <v>2449.5</v>
      </c>
      <c r="M178" s="76">
        <v>10</v>
      </c>
      <c r="N178" s="2"/>
    </row>
    <row r="179" spans="1:14" ht="16.3" x14ac:dyDescent="0.25">
      <c r="A179" s="125"/>
      <c r="B179" s="88"/>
      <c r="C179" s="165" t="s">
        <v>152</v>
      </c>
      <c r="D179" s="165"/>
      <c r="E179" s="165"/>
      <c r="F179" s="165"/>
      <c r="G179" s="84"/>
      <c r="H179" s="10"/>
      <c r="I179" s="89">
        <f>SUM(I137:I178)</f>
        <v>213</v>
      </c>
      <c r="J179" s="89">
        <f t="shared" ref="J179:L179" si="22">SUM(J137:J178)</f>
        <v>62726.8</v>
      </c>
      <c r="K179" s="89">
        <f t="shared" si="22"/>
        <v>34551.800000000003</v>
      </c>
      <c r="L179" s="89">
        <f t="shared" si="22"/>
        <v>28175</v>
      </c>
      <c r="M179" s="89"/>
      <c r="N179" s="2"/>
    </row>
    <row r="180" spans="1:14" x14ac:dyDescent="0.25">
      <c r="A180" s="125"/>
      <c r="B180" s="88"/>
      <c r="C180" s="133" t="s">
        <v>369</v>
      </c>
      <c r="D180" s="134"/>
      <c r="E180" s="134"/>
      <c r="F180" s="134"/>
      <c r="G180" s="134"/>
      <c r="H180" s="134"/>
      <c r="I180" s="134"/>
      <c r="J180" s="134"/>
      <c r="K180" s="134"/>
      <c r="L180" s="134"/>
      <c r="M180" s="135"/>
      <c r="N180" s="2"/>
    </row>
    <row r="181" spans="1:14" x14ac:dyDescent="0.25">
      <c r="A181" s="125"/>
      <c r="B181" s="55"/>
      <c r="C181" s="133" t="s">
        <v>368</v>
      </c>
      <c r="D181" s="134"/>
      <c r="E181" s="134"/>
      <c r="F181" s="134"/>
      <c r="G181" s="134"/>
      <c r="H181" s="134"/>
      <c r="I181" s="134"/>
      <c r="J181" s="134"/>
      <c r="K181" s="134"/>
      <c r="L181" s="134"/>
      <c r="M181" s="135"/>
      <c r="N181" s="2"/>
    </row>
    <row r="182" spans="1:14" x14ac:dyDescent="0.25">
      <c r="A182" s="125"/>
      <c r="B182" s="55"/>
      <c r="C182" s="57" t="s">
        <v>139</v>
      </c>
      <c r="D182" s="54">
        <v>2016</v>
      </c>
      <c r="E182" s="129">
        <v>11130001</v>
      </c>
      <c r="F182" s="130"/>
      <c r="G182" s="54"/>
      <c r="H182" s="54" t="s">
        <v>108</v>
      </c>
      <c r="I182" s="54">
        <v>1</v>
      </c>
      <c r="J182" s="54">
        <v>3799.5</v>
      </c>
      <c r="K182" s="54">
        <v>1899.75</v>
      </c>
      <c r="L182" s="54">
        <v>1899.75</v>
      </c>
      <c r="M182" s="54">
        <v>10</v>
      </c>
      <c r="N182" s="2"/>
    </row>
    <row r="183" spans="1:14" x14ac:dyDescent="0.25">
      <c r="A183" s="125"/>
      <c r="B183" s="55"/>
      <c r="C183" s="57" t="s">
        <v>140</v>
      </c>
      <c r="D183" s="54">
        <v>2016</v>
      </c>
      <c r="E183" s="129">
        <v>11130002</v>
      </c>
      <c r="F183" s="130"/>
      <c r="G183" s="54"/>
      <c r="H183" s="54" t="s">
        <v>108</v>
      </c>
      <c r="I183" s="54">
        <v>1</v>
      </c>
      <c r="J183" s="54">
        <v>3799.5</v>
      </c>
      <c r="K183" s="54">
        <v>1899.75</v>
      </c>
      <c r="L183" s="54">
        <v>1899.75</v>
      </c>
      <c r="M183" s="54">
        <v>10</v>
      </c>
      <c r="N183" s="2"/>
    </row>
    <row r="184" spans="1:14" ht="30.1" customHeight="1" x14ac:dyDescent="0.25">
      <c r="A184" s="125"/>
      <c r="B184" s="55"/>
      <c r="C184" s="57" t="s">
        <v>142</v>
      </c>
      <c r="D184" s="54">
        <v>2016</v>
      </c>
      <c r="E184" s="129" t="s">
        <v>141</v>
      </c>
      <c r="F184" s="130"/>
      <c r="G184" s="54"/>
      <c r="H184" s="54" t="s">
        <v>108</v>
      </c>
      <c r="I184" s="54">
        <v>1</v>
      </c>
      <c r="J184" s="54">
        <v>1465</v>
      </c>
      <c r="K184" s="54">
        <v>732.5</v>
      </c>
      <c r="L184" s="54">
        <v>732.5</v>
      </c>
      <c r="M184" s="54">
        <v>10</v>
      </c>
      <c r="N184" s="2"/>
    </row>
    <row r="185" spans="1:14" ht="13.6" customHeight="1" x14ac:dyDescent="0.25">
      <c r="A185" s="125"/>
      <c r="B185" s="74"/>
      <c r="C185" s="80" t="s">
        <v>189</v>
      </c>
      <c r="D185" s="75">
        <v>2016</v>
      </c>
      <c r="E185" s="129"/>
      <c r="F185" s="130"/>
      <c r="G185" s="75"/>
      <c r="H185" s="75" t="s">
        <v>108</v>
      </c>
      <c r="I185" s="75">
        <v>5</v>
      </c>
      <c r="J185" s="75">
        <v>7520</v>
      </c>
      <c r="K185" s="75">
        <v>3760</v>
      </c>
      <c r="L185" s="75">
        <v>3760</v>
      </c>
      <c r="M185" s="75">
        <v>10</v>
      </c>
      <c r="N185" s="2"/>
    </row>
    <row r="186" spans="1:14" ht="14.95" customHeight="1" x14ac:dyDescent="0.25">
      <c r="A186" s="125"/>
      <c r="B186" s="74"/>
      <c r="C186" s="80" t="s">
        <v>190</v>
      </c>
      <c r="D186" s="75">
        <v>2016</v>
      </c>
      <c r="E186" s="129"/>
      <c r="F186" s="130"/>
      <c r="G186" s="75"/>
      <c r="H186" s="75" t="s">
        <v>108</v>
      </c>
      <c r="I186" s="75">
        <v>7</v>
      </c>
      <c r="J186" s="75">
        <v>6399</v>
      </c>
      <c r="K186" s="75">
        <v>3199.5</v>
      </c>
      <c r="L186" s="75">
        <v>3199.5</v>
      </c>
      <c r="M186" s="75">
        <v>10</v>
      </c>
      <c r="N186" s="2"/>
    </row>
    <row r="187" spans="1:14" ht="12.75" customHeight="1" x14ac:dyDescent="0.25">
      <c r="A187" s="125"/>
      <c r="B187" s="74"/>
      <c r="C187" s="80" t="s">
        <v>189</v>
      </c>
      <c r="D187" s="75">
        <v>2016</v>
      </c>
      <c r="E187" s="129"/>
      <c r="F187" s="130"/>
      <c r="G187" s="75"/>
      <c r="H187" s="75" t="s">
        <v>108</v>
      </c>
      <c r="I187" s="75">
        <v>2</v>
      </c>
      <c r="J187" s="75">
        <v>2650</v>
      </c>
      <c r="K187" s="75">
        <v>1325</v>
      </c>
      <c r="L187" s="75">
        <v>1325</v>
      </c>
      <c r="M187" s="75">
        <v>10</v>
      </c>
      <c r="N187" s="2"/>
    </row>
    <row r="188" spans="1:14" ht="14.95" customHeight="1" x14ac:dyDescent="0.25">
      <c r="A188" s="125"/>
      <c r="B188" s="74"/>
      <c r="C188" s="80" t="s">
        <v>191</v>
      </c>
      <c r="D188" s="75">
        <v>2016</v>
      </c>
      <c r="E188" s="129"/>
      <c r="F188" s="130"/>
      <c r="G188" s="75"/>
      <c r="H188" s="75" t="s">
        <v>108</v>
      </c>
      <c r="I188" s="75">
        <v>1</v>
      </c>
      <c r="J188" s="75">
        <v>2902</v>
      </c>
      <c r="K188" s="75">
        <v>1451</v>
      </c>
      <c r="L188" s="75">
        <v>1451</v>
      </c>
      <c r="M188" s="75">
        <v>10</v>
      </c>
      <c r="N188" s="2"/>
    </row>
    <row r="189" spans="1:14" ht="16.5" customHeight="1" x14ac:dyDescent="0.25">
      <c r="A189" s="125"/>
      <c r="B189" s="74"/>
      <c r="C189" s="133" t="s">
        <v>370</v>
      </c>
      <c r="D189" s="134"/>
      <c r="E189" s="134"/>
      <c r="F189" s="134"/>
      <c r="G189" s="134"/>
      <c r="H189" s="134"/>
      <c r="I189" s="134"/>
      <c r="J189" s="134"/>
      <c r="K189" s="134"/>
      <c r="L189" s="134"/>
      <c r="M189" s="135"/>
      <c r="N189" s="2"/>
    </row>
    <row r="190" spans="1:14" ht="18" customHeight="1" x14ac:dyDescent="0.25">
      <c r="A190" s="125"/>
      <c r="B190" s="74"/>
      <c r="C190" s="6" t="s">
        <v>187</v>
      </c>
      <c r="D190" s="76">
        <v>2017</v>
      </c>
      <c r="E190" s="131">
        <v>11130003</v>
      </c>
      <c r="F190" s="162"/>
      <c r="G190" s="79"/>
      <c r="H190" s="76"/>
      <c r="I190" s="76">
        <v>1</v>
      </c>
      <c r="J190" s="76">
        <v>3800</v>
      </c>
      <c r="K190" s="76">
        <v>1900</v>
      </c>
      <c r="L190" s="76">
        <v>1900</v>
      </c>
      <c r="M190" s="75">
        <v>10</v>
      </c>
      <c r="N190" s="2"/>
    </row>
    <row r="191" spans="1:14" ht="18" customHeight="1" x14ac:dyDescent="0.25">
      <c r="A191" s="125"/>
      <c r="B191" s="88"/>
      <c r="C191" s="165" t="s">
        <v>152</v>
      </c>
      <c r="D191" s="165"/>
      <c r="E191" s="165"/>
      <c r="F191" s="165"/>
      <c r="G191" s="84"/>
      <c r="H191" s="90"/>
      <c r="I191" s="89">
        <f>I182+I183+I184+I185+I186+I187+I188+I190</f>
        <v>19</v>
      </c>
      <c r="J191" s="89">
        <f t="shared" ref="J191:L191" si="23">J182+J183+J184+J185+J186+J187+J188+J190</f>
        <v>32335</v>
      </c>
      <c r="K191" s="89">
        <f t="shared" si="23"/>
        <v>16167.5</v>
      </c>
      <c r="L191" s="89">
        <f t="shared" si="23"/>
        <v>16167.5</v>
      </c>
      <c r="M191" s="85"/>
      <c r="N191" s="2"/>
    </row>
    <row r="192" spans="1:14" ht="13.6" customHeight="1" x14ac:dyDescent="0.25">
      <c r="A192" s="125"/>
      <c r="B192" s="88"/>
      <c r="C192" s="133" t="s">
        <v>213</v>
      </c>
      <c r="D192" s="134"/>
      <c r="E192" s="134"/>
      <c r="F192" s="134"/>
      <c r="G192" s="134"/>
      <c r="H192" s="134"/>
      <c r="I192" s="134"/>
      <c r="J192" s="134"/>
      <c r="K192" s="134"/>
      <c r="L192" s="135"/>
      <c r="M192" s="85"/>
      <c r="N192" s="2"/>
    </row>
    <row r="193" spans="1:14" ht="13.6" customHeight="1" x14ac:dyDescent="0.25">
      <c r="A193" s="125"/>
      <c r="B193" s="88"/>
      <c r="C193" s="103" t="s">
        <v>221</v>
      </c>
      <c r="D193" s="85"/>
      <c r="E193" s="129" t="s">
        <v>222</v>
      </c>
      <c r="F193" s="139"/>
      <c r="G193" s="130"/>
      <c r="H193" s="85" t="s">
        <v>108</v>
      </c>
      <c r="I193" s="85">
        <v>3</v>
      </c>
      <c r="J193" s="61">
        <v>402</v>
      </c>
      <c r="K193" s="108">
        <v>201</v>
      </c>
      <c r="L193" s="61">
        <f>J193-K193</f>
        <v>201</v>
      </c>
      <c r="M193" s="85">
        <v>10</v>
      </c>
      <c r="N193" s="2"/>
    </row>
    <row r="194" spans="1:14" ht="13.6" customHeight="1" x14ac:dyDescent="0.25">
      <c r="A194" s="125"/>
      <c r="B194" s="88"/>
      <c r="C194" s="103" t="s">
        <v>223</v>
      </c>
      <c r="D194" s="85"/>
      <c r="E194" s="129" t="s">
        <v>224</v>
      </c>
      <c r="F194" s="139" t="s">
        <v>224</v>
      </c>
      <c r="G194" s="109" t="s">
        <v>224</v>
      </c>
      <c r="H194" s="85" t="s">
        <v>108</v>
      </c>
      <c r="I194" s="85">
        <v>3</v>
      </c>
      <c r="J194" s="61">
        <v>1500</v>
      </c>
      <c r="K194" s="108">
        <v>750</v>
      </c>
      <c r="L194" s="61">
        <f t="shared" ref="L194:L257" si="24">J194-K194</f>
        <v>750</v>
      </c>
      <c r="M194" s="85">
        <v>10</v>
      </c>
      <c r="N194" s="2"/>
    </row>
    <row r="195" spans="1:14" ht="13.6" customHeight="1" x14ac:dyDescent="0.25">
      <c r="A195" s="125"/>
      <c r="B195" s="88"/>
      <c r="C195" s="103" t="s">
        <v>225</v>
      </c>
      <c r="D195" s="85"/>
      <c r="E195" s="129">
        <v>11370399</v>
      </c>
      <c r="F195" s="139">
        <v>11370399</v>
      </c>
      <c r="G195" s="109">
        <v>11370399</v>
      </c>
      <c r="H195" s="85" t="s">
        <v>108</v>
      </c>
      <c r="I195" s="85">
        <v>1</v>
      </c>
      <c r="J195" s="61">
        <v>75</v>
      </c>
      <c r="K195" s="108">
        <v>37.5</v>
      </c>
      <c r="L195" s="61">
        <f t="shared" si="24"/>
        <v>37.5</v>
      </c>
      <c r="M195" s="85">
        <v>10</v>
      </c>
      <c r="N195" s="2"/>
    </row>
    <row r="196" spans="1:14" ht="13.6" customHeight="1" x14ac:dyDescent="0.25">
      <c r="A196" s="125"/>
      <c r="B196" s="88"/>
      <c r="C196" s="103" t="s">
        <v>226</v>
      </c>
      <c r="D196" s="85"/>
      <c r="E196" s="129">
        <v>11360334</v>
      </c>
      <c r="F196" s="139">
        <v>11360334</v>
      </c>
      <c r="G196" s="109">
        <v>11360334</v>
      </c>
      <c r="H196" s="85" t="s">
        <v>108</v>
      </c>
      <c r="I196" s="85">
        <v>1</v>
      </c>
      <c r="J196" s="61">
        <v>24.75</v>
      </c>
      <c r="K196" s="108">
        <v>12.38</v>
      </c>
      <c r="L196" s="61">
        <f t="shared" si="24"/>
        <v>12.37</v>
      </c>
      <c r="M196" s="85">
        <v>10</v>
      </c>
      <c r="N196" s="2"/>
    </row>
    <row r="197" spans="1:14" ht="13.6" customHeight="1" x14ac:dyDescent="0.25">
      <c r="A197" s="125"/>
      <c r="B197" s="88"/>
      <c r="C197" s="103" t="s">
        <v>227</v>
      </c>
      <c r="D197" s="85"/>
      <c r="E197" s="129">
        <v>11360536</v>
      </c>
      <c r="F197" s="139">
        <v>11360536</v>
      </c>
      <c r="G197" s="109">
        <v>11360536</v>
      </c>
      <c r="H197" s="85" t="s">
        <v>108</v>
      </c>
      <c r="I197" s="85">
        <v>1</v>
      </c>
      <c r="J197" s="61">
        <v>11</v>
      </c>
      <c r="K197" s="108">
        <v>5.5</v>
      </c>
      <c r="L197" s="61">
        <f t="shared" si="24"/>
        <v>5.5</v>
      </c>
      <c r="M197" s="85">
        <v>10</v>
      </c>
      <c r="N197" s="2"/>
    </row>
    <row r="198" spans="1:14" ht="13.6" customHeight="1" x14ac:dyDescent="0.25">
      <c r="A198" s="125"/>
      <c r="B198" s="88"/>
      <c r="C198" s="103" t="s">
        <v>228</v>
      </c>
      <c r="D198" s="85"/>
      <c r="E198" s="129">
        <v>11370537</v>
      </c>
      <c r="F198" s="139">
        <v>11370537</v>
      </c>
      <c r="G198" s="109">
        <v>11370537</v>
      </c>
      <c r="H198" s="85" t="s">
        <v>108</v>
      </c>
      <c r="I198" s="85">
        <v>1</v>
      </c>
      <c r="J198" s="61">
        <v>333.6</v>
      </c>
      <c r="K198" s="108">
        <v>166.8</v>
      </c>
      <c r="L198" s="61">
        <f t="shared" si="24"/>
        <v>166.8</v>
      </c>
      <c r="M198" s="85">
        <v>10</v>
      </c>
      <c r="N198" s="2"/>
    </row>
    <row r="199" spans="1:14" ht="13.6" customHeight="1" x14ac:dyDescent="0.25">
      <c r="A199" s="125"/>
      <c r="B199" s="88"/>
      <c r="C199" s="103" t="s">
        <v>229</v>
      </c>
      <c r="D199" s="85"/>
      <c r="E199" s="129">
        <v>11370538</v>
      </c>
      <c r="F199" s="139">
        <v>11370538</v>
      </c>
      <c r="G199" s="109">
        <v>11370538</v>
      </c>
      <c r="H199" s="85" t="s">
        <v>108</v>
      </c>
      <c r="I199" s="85">
        <v>1</v>
      </c>
      <c r="J199" s="61">
        <v>648</v>
      </c>
      <c r="K199" s="108">
        <v>324</v>
      </c>
      <c r="L199" s="61">
        <f t="shared" si="24"/>
        <v>324</v>
      </c>
      <c r="M199" s="85">
        <v>10</v>
      </c>
      <c r="N199" s="2"/>
    </row>
    <row r="200" spans="1:14" ht="13.6" customHeight="1" x14ac:dyDescent="0.25">
      <c r="A200" s="125"/>
      <c r="B200" s="88"/>
      <c r="C200" s="103" t="s">
        <v>230</v>
      </c>
      <c r="D200" s="85"/>
      <c r="E200" s="129">
        <v>11370373</v>
      </c>
      <c r="F200" s="139">
        <v>11370373</v>
      </c>
      <c r="G200" s="109">
        <v>11370373</v>
      </c>
      <c r="H200" s="85" t="s">
        <v>108</v>
      </c>
      <c r="I200" s="85">
        <v>1</v>
      </c>
      <c r="J200" s="61">
        <v>160</v>
      </c>
      <c r="K200" s="108">
        <v>80</v>
      </c>
      <c r="L200" s="61">
        <f t="shared" si="24"/>
        <v>80</v>
      </c>
      <c r="M200" s="85">
        <v>10</v>
      </c>
      <c r="N200" s="2"/>
    </row>
    <row r="201" spans="1:14" ht="13.6" customHeight="1" x14ac:dyDescent="0.25">
      <c r="A201" s="125"/>
      <c r="B201" s="88"/>
      <c r="C201" s="103" t="s">
        <v>231</v>
      </c>
      <c r="D201" s="85"/>
      <c r="E201" s="129">
        <v>11360284</v>
      </c>
      <c r="F201" s="139">
        <v>11360284</v>
      </c>
      <c r="G201" s="109">
        <v>11360284</v>
      </c>
      <c r="H201" s="85" t="s">
        <v>108</v>
      </c>
      <c r="I201" s="85">
        <v>7</v>
      </c>
      <c r="J201" s="61">
        <v>210</v>
      </c>
      <c r="K201" s="108">
        <v>105</v>
      </c>
      <c r="L201" s="61">
        <f t="shared" si="24"/>
        <v>105</v>
      </c>
      <c r="M201" s="85">
        <v>10</v>
      </c>
      <c r="N201" s="2"/>
    </row>
    <row r="202" spans="1:14" ht="13.6" customHeight="1" x14ac:dyDescent="0.25">
      <c r="A202" s="125"/>
      <c r="B202" s="88"/>
      <c r="C202" s="99" t="s">
        <v>232</v>
      </c>
      <c r="D202" s="85"/>
      <c r="E202" s="129" t="s">
        <v>233</v>
      </c>
      <c r="F202" s="139" t="s">
        <v>233</v>
      </c>
      <c r="G202" s="110" t="s">
        <v>233</v>
      </c>
      <c r="H202" s="85" t="s">
        <v>108</v>
      </c>
      <c r="I202" s="85">
        <v>5</v>
      </c>
      <c r="J202" s="61">
        <v>22.57</v>
      </c>
      <c r="K202" s="100">
        <v>11.29</v>
      </c>
      <c r="L202" s="61">
        <f t="shared" si="24"/>
        <v>11.280000000000001</v>
      </c>
      <c r="M202" s="85">
        <v>10</v>
      </c>
      <c r="N202" s="2"/>
    </row>
    <row r="203" spans="1:14" ht="13.6" customHeight="1" x14ac:dyDescent="0.25">
      <c r="A203" s="125"/>
      <c r="B203" s="88"/>
      <c r="C203" s="103" t="s">
        <v>234</v>
      </c>
      <c r="D203" s="85"/>
      <c r="E203" s="129">
        <v>11360329</v>
      </c>
      <c r="F203" s="139">
        <v>11360329</v>
      </c>
      <c r="G203" s="109">
        <v>11360329</v>
      </c>
      <c r="H203" s="85" t="s">
        <v>108</v>
      </c>
      <c r="I203" s="85">
        <v>1</v>
      </c>
      <c r="J203" s="61">
        <v>250</v>
      </c>
      <c r="K203" s="108">
        <v>125</v>
      </c>
      <c r="L203" s="61">
        <f t="shared" si="24"/>
        <v>125</v>
      </c>
      <c r="M203" s="85">
        <v>10</v>
      </c>
      <c r="N203" s="2"/>
    </row>
    <row r="204" spans="1:14" ht="13.6" customHeight="1" x14ac:dyDescent="0.25">
      <c r="A204" s="125"/>
      <c r="B204" s="88"/>
      <c r="C204" s="103" t="s">
        <v>235</v>
      </c>
      <c r="D204" s="85"/>
      <c r="E204" s="129" t="s">
        <v>236</v>
      </c>
      <c r="F204" s="139" t="s">
        <v>236</v>
      </c>
      <c r="G204" s="110" t="s">
        <v>236</v>
      </c>
      <c r="H204" s="85" t="s">
        <v>108</v>
      </c>
      <c r="I204" s="85">
        <v>2</v>
      </c>
      <c r="J204" s="61">
        <v>2</v>
      </c>
      <c r="K204" s="108">
        <v>1</v>
      </c>
      <c r="L204" s="61">
        <f t="shared" si="24"/>
        <v>1</v>
      </c>
      <c r="M204" s="85">
        <v>10</v>
      </c>
      <c r="N204" s="2"/>
    </row>
    <row r="205" spans="1:14" ht="13.6" customHeight="1" x14ac:dyDescent="0.25">
      <c r="A205" s="125"/>
      <c r="B205" s="88"/>
      <c r="C205" s="103" t="s">
        <v>190</v>
      </c>
      <c r="D205" s="85"/>
      <c r="E205" s="129">
        <v>11360345</v>
      </c>
      <c r="F205" s="139">
        <v>11360345</v>
      </c>
      <c r="G205" s="109">
        <v>11360345</v>
      </c>
      <c r="H205" s="85" t="s">
        <v>108</v>
      </c>
      <c r="I205" s="85">
        <v>1</v>
      </c>
      <c r="J205" s="61">
        <v>10</v>
      </c>
      <c r="K205" s="108">
        <v>5</v>
      </c>
      <c r="L205" s="61">
        <f t="shared" si="24"/>
        <v>5</v>
      </c>
      <c r="M205" s="85">
        <v>10</v>
      </c>
      <c r="N205" s="2"/>
    </row>
    <row r="206" spans="1:14" ht="13.6" customHeight="1" x14ac:dyDescent="0.25">
      <c r="A206" s="125"/>
      <c r="B206" s="88"/>
      <c r="C206" s="103" t="s">
        <v>237</v>
      </c>
      <c r="D206" s="85"/>
      <c r="E206" s="129">
        <v>11370439</v>
      </c>
      <c r="F206" s="139">
        <v>11370439</v>
      </c>
      <c r="G206" s="109">
        <v>11370439</v>
      </c>
      <c r="H206" s="85" t="s">
        <v>108</v>
      </c>
      <c r="I206" s="85">
        <v>1</v>
      </c>
      <c r="J206" s="61">
        <v>15</v>
      </c>
      <c r="K206" s="108">
        <v>7.5</v>
      </c>
      <c r="L206" s="61">
        <f t="shared" si="24"/>
        <v>7.5</v>
      </c>
      <c r="M206" s="85">
        <v>10</v>
      </c>
      <c r="N206" s="2"/>
    </row>
    <row r="207" spans="1:14" ht="13.6" customHeight="1" x14ac:dyDescent="0.25">
      <c r="A207" s="125"/>
      <c r="B207" s="88"/>
      <c r="C207" s="103" t="s">
        <v>238</v>
      </c>
      <c r="D207" s="85"/>
      <c r="E207" s="129">
        <v>11370441</v>
      </c>
      <c r="F207" s="139">
        <v>11370441</v>
      </c>
      <c r="G207" s="109">
        <v>11370441</v>
      </c>
      <c r="H207" s="85" t="s">
        <v>108</v>
      </c>
      <c r="I207" s="85">
        <v>1</v>
      </c>
      <c r="J207" s="61">
        <v>12</v>
      </c>
      <c r="K207" s="108">
        <v>6</v>
      </c>
      <c r="L207" s="61">
        <f t="shared" si="24"/>
        <v>6</v>
      </c>
      <c r="M207" s="85">
        <v>10</v>
      </c>
      <c r="N207" s="2"/>
    </row>
    <row r="208" spans="1:14" ht="13.6" customHeight="1" x14ac:dyDescent="0.25">
      <c r="A208" s="125"/>
      <c r="B208" s="88"/>
      <c r="C208" s="103" t="s">
        <v>239</v>
      </c>
      <c r="D208" s="85"/>
      <c r="E208" s="129">
        <v>11370444</v>
      </c>
      <c r="F208" s="139">
        <v>11370444</v>
      </c>
      <c r="G208" s="109">
        <v>11370444</v>
      </c>
      <c r="H208" s="85" t="s">
        <v>108</v>
      </c>
      <c r="I208" s="85">
        <v>20</v>
      </c>
      <c r="J208" s="61">
        <v>32</v>
      </c>
      <c r="K208" s="108">
        <v>16</v>
      </c>
      <c r="L208" s="61">
        <f t="shared" si="24"/>
        <v>16</v>
      </c>
      <c r="M208" s="85">
        <v>10</v>
      </c>
      <c r="N208" s="2"/>
    </row>
    <row r="209" spans="1:14" ht="13.6" customHeight="1" x14ac:dyDescent="0.25">
      <c r="A209" s="125"/>
      <c r="B209" s="88"/>
      <c r="C209" s="103" t="s">
        <v>240</v>
      </c>
      <c r="D209" s="85"/>
      <c r="E209" s="129" t="s">
        <v>241</v>
      </c>
      <c r="F209" s="139" t="s">
        <v>241</v>
      </c>
      <c r="G209" s="109" t="s">
        <v>241</v>
      </c>
      <c r="H209" s="85" t="s">
        <v>108</v>
      </c>
      <c r="I209" s="85">
        <v>6</v>
      </c>
      <c r="J209" s="61">
        <v>27</v>
      </c>
      <c r="K209" s="108">
        <v>13.5</v>
      </c>
      <c r="L209" s="61">
        <f t="shared" si="24"/>
        <v>13.5</v>
      </c>
      <c r="M209" s="85">
        <v>10</v>
      </c>
      <c r="N209" s="2"/>
    </row>
    <row r="210" spans="1:14" ht="13.6" customHeight="1" x14ac:dyDescent="0.25">
      <c r="A210" s="125"/>
      <c r="B210" s="88"/>
      <c r="C210" s="103" t="s">
        <v>242</v>
      </c>
      <c r="D210" s="85"/>
      <c r="E210" s="129" t="s">
        <v>243</v>
      </c>
      <c r="F210" s="139" t="s">
        <v>243</v>
      </c>
      <c r="G210" s="109" t="s">
        <v>243</v>
      </c>
      <c r="H210" s="85" t="s">
        <v>108</v>
      </c>
      <c r="I210" s="85">
        <v>3</v>
      </c>
      <c r="J210" s="61">
        <v>90</v>
      </c>
      <c r="K210" s="108">
        <v>45</v>
      </c>
      <c r="L210" s="61">
        <f t="shared" si="24"/>
        <v>45</v>
      </c>
      <c r="M210" s="85">
        <v>10</v>
      </c>
      <c r="N210" s="2"/>
    </row>
    <row r="211" spans="1:14" ht="13.6" customHeight="1" x14ac:dyDescent="0.25">
      <c r="A211" s="125"/>
      <c r="B211" s="88"/>
      <c r="C211" s="103" t="s">
        <v>244</v>
      </c>
      <c r="D211" s="85"/>
      <c r="E211" s="129">
        <v>11370458</v>
      </c>
      <c r="F211" s="139">
        <v>11370458</v>
      </c>
      <c r="G211" s="109">
        <v>11370458</v>
      </c>
      <c r="H211" s="85" t="s">
        <v>108</v>
      </c>
      <c r="I211" s="85">
        <v>1</v>
      </c>
      <c r="J211" s="61">
        <v>111</v>
      </c>
      <c r="K211" s="108">
        <v>55.5</v>
      </c>
      <c r="L211" s="61">
        <f t="shared" si="24"/>
        <v>55.5</v>
      </c>
      <c r="M211" s="85">
        <v>10</v>
      </c>
      <c r="N211" s="2"/>
    </row>
    <row r="212" spans="1:14" ht="13.6" customHeight="1" x14ac:dyDescent="0.25">
      <c r="A212" s="125"/>
      <c r="B212" s="88"/>
      <c r="C212" s="103" t="s">
        <v>215</v>
      </c>
      <c r="D212" s="85"/>
      <c r="E212" s="129">
        <v>11370464</v>
      </c>
      <c r="F212" s="139">
        <v>11370464</v>
      </c>
      <c r="G212" s="109">
        <v>11370464</v>
      </c>
      <c r="H212" s="85" t="s">
        <v>108</v>
      </c>
      <c r="I212" s="85">
        <v>1</v>
      </c>
      <c r="J212" s="61">
        <v>75</v>
      </c>
      <c r="K212" s="108">
        <v>37.5</v>
      </c>
      <c r="L212" s="61">
        <f t="shared" si="24"/>
        <v>37.5</v>
      </c>
      <c r="M212" s="85">
        <v>10</v>
      </c>
      <c r="N212" s="2"/>
    </row>
    <row r="213" spans="1:14" ht="13.6" customHeight="1" x14ac:dyDescent="0.25">
      <c r="A213" s="125"/>
      <c r="B213" s="88"/>
      <c r="C213" s="103" t="s">
        <v>245</v>
      </c>
      <c r="D213" s="85"/>
      <c r="E213" s="129">
        <v>11370477</v>
      </c>
      <c r="F213" s="139">
        <v>11370477</v>
      </c>
      <c r="G213" s="109">
        <v>11370477</v>
      </c>
      <c r="H213" s="85" t="s">
        <v>108</v>
      </c>
      <c r="I213" s="85">
        <v>1</v>
      </c>
      <c r="J213" s="61">
        <v>555.5</v>
      </c>
      <c r="K213" s="108">
        <v>277.75</v>
      </c>
      <c r="L213" s="61">
        <f t="shared" si="24"/>
        <v>277.75</v>
      </c>
      <c r="M213" s="85">
        <v>10</v>
      </c>
      <c r="N213" s="2"/>
    </row>
    <row r="214" spans="1:14" ht="13.6" customHeight="1" x14ac:dyDescent="0.25">
      <c r="A214" s="125"/>
      <c r="B214" s="88"/>
      <c r="C214" s="103" t="s">
        <v>246</v>
      </c>
      <c r="D214" s="85"/>
      <c r="E214" s="129" t="s">
        <v>247</v>
      </c>
      <c r="F214" s="139" t="s">
        <v>247</v>
      </c>
      <c r="G214" s="109" t="s">
        <v>247</v>
      </c>
      <c r="H214" s="85" t="s">
        <v>108</v>
      </c>
      <c r="I214" s="85">
        <v>12</v>
      </c>
      <c r="J214" s="61">
        <v>336</v>
      </c>
      <c r="K214" s="108">
        <v>168</v>
      </c>
      <c r="L214" s="61">
        <f t="shared" si="24"/>
        <v>168</v>
      </c>
      <c r="M214" s="85">
        <v>10</v>
      </c>
      <c r="N214" s="2"/>
    </row>
    <row r="215" spans="1:14" ht="13.6" customHeight="1" x14ac:dyDescent="0.25">
      <c r="A215" s="125"/>
      <c r="B215" s="88"/>
      <c r="C215" s="103" t="s">
        <v>248</v>
      </c>
      <c r="D215" s="85"/>
      <c r="E215" s="129">
        <v>11370505</v>
      </c>
      <c r="F215" s="139">
        <v>11370505</v>
      </c>
      <c r="G215" s="109">
        <v>11370505</v>
      </c>
      <c r="H215" s="85" t="s">
        <v>108</v>
      </c>
      <c r="I215" s="85">
        <v>1</v>
      </c>
      <c r="J215" s="61">
        <v>10</v>
      </c>
      <c r="K215" s="108">
        <v>5</v>
      </c>
      <c r="L215" s="61">
        <f t="shared" si="24"/>
        <v>5</v>
      </c>
      <c r="M215" s="85">
        <v>10</v>
      </c>
      <c r="N215" s="2"/>
    </row>
    <row r="216" spans="1:14" ht="13.6" customHeight="1" x14ac:dyDescent="0.25">
      <c r="A216" s="125"/>
      <c r="B216" s="88"/>
      <c r="C216" s="103" t="s">
        <v>249</v>
      </c>
      <c r="D216" s="85"/>
      <c r="E216" s="129" t="s">
        <v>250</v>
      </c>
      <c r="F216" s="139" t="s">
        <v>250</v>
      </c>
      <c r="G216" s="109" t="s">
        <v>250</v>
      </c>
      <c r="H216" s="85" t="s">
        <v>108</v>
      </c>
      <c r="I216" s="85">
        <v>2</v>
      </c>
      <c r="J216" s="61">
        <v>168</v>
      </c>
      <c r="K216" s="108">
        <v>84</v>
      </c>
      <c r="L216" s="61">
        <f t="shared" si="24"/>
        <v>84</v>
      </c>
      <c r="M216" s="85">
        <v>10</v>
      </c>
      <c r="N216" s="2"/>
    </row>
    <row r="217" spans="1:14" ht="13.6" customHeight="1" x14ac:dyDescent="0.25">
      <c r="A217" s="125"/>
      <c r="B217" s="88"/>
      <c r="C217" s="103" t="s">
        <v>175</v>
      </c>
      <c r="D217" s="85"/>
      <c r="E217" s="129">
        <v>11370556</v>
      </c>
      <c r="F217" s="139">
        <v>11370556</v>
      </c>
      <c r="G217" s="109">
        <v>11370556</v>
      </c>
      <c r="H217" s="85" t="s">
        <v>108</v>
      </c>
      <c r="I217" s="85">
        <v>1</v>
      </c>
      <c r="J217" s="61">
        <v>50</v>
      </c>
      <c r="K217" s="108">
        <v>25</v>
      </c>
      <c r="L217" s="61">
        <f t="shared" si="24"/>
        <v>25</v>
      </c>
      <c r="M217" s="85">
        <v>10</v>
      </c>
      <c r="N217" s="2"/>
    </row>
    <row r="218" spans="1:14" ht="13.6" customHeight="1" x14ac:dyDescent="0.25">
      <c r="A218" s="125"/>
      <c r="B218" s="88"/>
      <c r="C218" s="103" t="s">
        <v>251</v>
      </c>
      <c r="D218" s="85"/>
      <c r="E218" s="129">
        <v>11360403</v>
      </c>
      <c r="F218" s="139">
        <v>11360403</v>
      </c>
      <c r="G218" s="109">
        <v>11360403</v>
      </c>
      <c r="H218" s="85" t="s">
        <v>108</v>
      </c>
      <c r="I218" s="85">
        <v>1</v>
      </c>
      <c r="J218" s="61">
        <v>21</v>
      </c>
      <c r="K218" s="108">
        <v>10.5</v>
      </c>
      <c r="L218" s="61">
        <f t="shared" si="24"/>
        <v>10.5</v>
      </c>
      <c r="M218" s="85">
        <v>10</v>
      </c>
      <c r="N218" s="2"/>
    </row>
    <row r="219" spans="1:14" ht="13.6" customHeight="1" x14ac:dyDescent="0.25">
      <c r="A219" s="125"/>
      <c r="B219" s="88"/>
      <c r="C219" s="103" t="s">
        <v>252</v>
      </c>
      <c r="D219" s="85"/>
      <c r="E219" s="129">
        <v>11360410</v>
      </c>
      <c r="F219" s="139">
        <v>11360410</v>
      </c>
      <c r="G219" s="109">
        <v>11360410</v>
      </c>
      <c r="H219" s="85" t="s">
        <v>108</v>
      </c>
      <c r="I219" s="85">
        <v>15</v>
      </c>
      <c r="J219" s="61">
        <v>50.4</v>
      </c>
      <c r="K219" s="108">
        <v>25.2</v>
      </c>
      <c r="L219" s="61">
        <f t="shared" si="24"/>
        <v>25.2</v>
      </c>
      <c r="M219" s="85">
        <v>10</v>
      </c>
      <c r="N219" s="2"/>
    </row>
    <row r="220" spans="1:14" ht="13.6" customHeight="1" x14ac:dyDescent="0.25">
      <c r="A220" s="125"/>
      <c r="B220" s="88"/>
      <c r="C220" s="103" t="s">
        <v>253</v>
      </c>
      <c r="D220" s="85"/>
      <c r="E220" s="129">
        <v>11370640</v>
      </c>
      <c r="F220" s="139">
        <v>11370640</v>
      </c>
      <c r="G220" s="109">
        <v>11370640</v>
      </c>
      <c r="H220" s="85" t="s">
        <v>108</v>
      </c>
      <c r="I220" s="85">
        <v>1</v>
      </c>
      <c r="J220" s="61">
        <v>759</v>
      </c>
      <c r="K220" s="108">
        <v>379.5</v>
      </c>
      <c r="L220" s="61">
        <f t="shared" si="24"/>
        <v>379.5</v>
      </c>
      <c r="M220" s="85">
        <v>10</v>
      </c>
      <c r="N220" s="2"/>
    </row>
    <row r="221" spans="1:14" ht="13.6" customHeight="1" x14ac:dyDescent="0.25">
      <c r="A221" s="125"/>
      <c r="B221" s="88"/>
      <c r="C221" s="99" t="s">
        <v>254</v>
      </c>
      <c r="D221" s="85"/>
      <c r="E221" s="129" t="s">
        <v>255</v>
      </c>
      <c r="F221" s="139" t="s">
        <v>255</v>
      </c>
      <c r="G221" s="110" t="s">
        <v>255</v>
      </c>
      <c r="H221" s="85" t="s">
        <v>108</v>
      </c>
      <c r="I221" s="85">
        <v>6</v>
      </c>
      <c r="J221" s="61">
        <v>2070</v>
      </c>
      <c r="K221" s="108">
        <v>1035</v>
      </c>
      <c r="L221" s="61">
        <f t="shared" si="24"/>
        <v>1035</v>
      </c>
      <c r="M221" s="85">
        <v>10</v>
      </c>
      <c r="N221" s="2"/>
    </row>
    <row r="222" spans="1:14" ht="13.6" customHeight="1" x14ac:dyDescent="0.25">
      <c r="A222" s="125"/>
      <c r="B222" s="88"/>
      <c r="C222" s="99" t="s">
        <v>174</v>
      </c>
      <c r="D222" s="85"/>
      <c r="E222" s="129" t="s">
        <v>256</v>
      </c>
      <c r="F222" s="139" t="s">
        <v>256</v>
      </c>
      <c r="G222" s="110" t="s">
        <v>256</v>
      </c>
      <c r="H222" s="85" t="s">
        <v>108</v>
      </c>
      <c r="I222" s="85">
        <v>16</v>
      </c>
      <c r="J222" s="61">
        <v>1888</v>
      </c>
      <c r="K222" s="100">
        <v>944</v>
      </c>
      <c r="L222" s="61">
        <f t="shared" si="24"/>
        <v>944</v>
      </c>
      <c r="M222" s="85">
        <v>10</v>
      </c>
      <c r="N222" s="2"/>
    </row>
    <row r="223" spans="1:14" ht="13.6" customHeight="1" x14ac:dyDescent="0.25">
      <c r="A223" s="125"/>
      <c r="B223" s="88"/>
      <c r="C223" s="103" t="s">
        <v>257</v>
      </c>
      <c r="D223" s="85"/>
      <c r="E223" s="129" t="s">
        <v>258</v>
      </c>
      <c r="F223" s="139" t="s">
        <v>258</v>
      </c>
      <c r="G223" s="109" t="s">
        <v>258</v>
      </c>
      <c r="H223" s="85" t="s">
        <v>108</v>
      </c>
      <c r="I223" s="85">
        <v>2</v>
      </c>
      <c r="J223" s="61">
        <v>1156</v>
      </c>
      <c r="K223" s="108">
        <v>578</v>
      </c>
      <c r="L223" s="61">
        <f t="shared" si="24"/>
        <v>578</v>
      </c>
      <c r="M223" s="85">
        <v>10</v>
      </c>
      <c r="N223" s="2"/>
    </row>
    <row r="224" spans="1:14" ht="13.6" customHeight="1" x14ac:dyDescent="0.25">
      <c r="A224" s="125"/>
      <c r="B224" s="88"/>
      <c r="C224" s="103" t="s">
        <v>223</v>
      </c>
      <c r="D224" s="85"/>
      <c r="E224" s="129" t="s">
        <v>259</v>
      </c>
      <c r="F224" s="139" t="s">
        <v>259</v>
      </c>
      <c r="G224" s="109" t="s">
        <v>259</v>
      </c>
      <c r="H224" s="85" t="s">
        <v>108</v>
      </c>
      <c r="I224" s="85">
        <v>3</v>
      </c>
      <c r="J224" s="61">
        <v>2334</v>
      </c>
      <c r="K224" s="108">
        <v>1167</v>
      </c>
      <c r="L224" s="61">
        <f t="shared" si="24"/>
        <v>1167</v>
      </c>
      <c r="M224" s="85">
        <v>10</v>
      </c>
      <c r="N224" s="2"/>
    </row>
    <row r="225" spans="1:14" ht="13.6" customHeight="1" x14ac:dyDescent="0.25">
      <c r="A225" s="125"/>
      <c r="B225" s="88"/>
      <c r="C225" s="103" t="s">
        <v>260</v>
      </c>
      <c r="D225" s="85"/>
      <c r="E225" s="129" t="s">
        <v>261</v>
      </c>
      <c r="F225" s="139" t="s">
        <v>261</v>
      </c>
      <c r="G225" s="110" t="s">
        <v>261</v>
      </c>
      <c r="H225" s="85" t="s">
        <v>108</v>
      </c>
      <c r="I225" s="85">
        <v>4</v>
      </c>
      <c r="J225" s="61">
        <v>536</v>
      </c>
      <c r="K225" s="108">
        <v>268</v>
      </c>
      <c r="L225" s="61">
        <f t="shared" si="24"/>
        <v>268</v>
      </c>
      <c r="M225" s="85">
        <v>10</v>
      </c>
      <c r="N225" s="2"/>
    </row>
    <row r="226" spans="1:14" ht="13.6" customHeight="1" x14ac:dyDescent="0.25">
      <c r="A226" s="125"/>
      <c r="B226" s="88"/>
      <c r="C226" s="103" t="s">
        <v>262</v>
      </c>
      <c r="D226" s="85"/>
      <c r="E226" s="129" t="s">
        <v>263</v>
      </c>
      <c r="F226" s="139" t="s">
        <v>263</v>
      </c>
      <c r="G226" s="109" t="s">
        <v>263</v>
      </c>
      <c r="H226" s="85" t="s">
        <v>108</v>
      </c>
      <c r="I226" s="85">
        <v>3</v>
      </c>
      <c r="J226" s="61">
        <v>564</v>
      </c>
      <c r="K226" s="108">
        <v>282</v>
      </c>
      <c r="L226" s="61">
        <f t="shared" si="24"/>
        <v>282</v>
      </c>
      <c r="M226" s="85">
        <v>10</v>
      </c>
      <c r="N226" s="2"/>
    </row>
    <row r="227" spans="1:14" ht="13.6" customHeight="1" x14ac:dyDescent="0.25">
      <c r="A227" s="125"/>
      <c r="B227" s="88"/>
      <c r="C227" s="103" t="s">
        <v>257</v>
      </c>
      <c r="D227" s="85"/>
      <c r="E227" s="129" t="s">
        <v>264</v>
      </c>
      <c r="F227" s="139" t="s">
        <v>264</v>
      </c>
      <c r="G227" s="109" t="s">
        <v>264</v>
      </c>
      <c r="H227" s="85" t="s">
        <v>108</v>
      </c>
      <c r="I227" s="85">
        <v>3</v>
      </c>
      <c r="J227" s="61">
        <v>1734</v>
      </c>
      <c r="K227" s="108">
        <v>867</v>
      </c>
      <c r="L227" s="61">
        <f t="shared" si="24"/>
        <v>867</v>
      </c>
      <c r="M227" s="85">
        <v>10</v>
      </c>
      <c r="N227" s="2"/>
    </row>
    <row r="228" spans="1:14" ht="13.6" customHeight="1" x14ac:dyDescent="0.25">
      <c r="A228" s="125"/>
      <c r="B228" s="88"/>
      <c r="C228" s="103" t="s">
        <v>260</v>
      </c>
      <c r="D228" s="85"/>
      <c r="E228" s="129">
        <v>11370760</v>
      </c>
      <c r="F228" s="139">
        <v>11370760</v>
      </c>
      <c r="G228" s="109">
        <v>11370760</v>
      </c>
      <c r="H228" s="85" t="s">
        <v>108</v>
      </c>
      <c r="I228" s="85">
        <v>1</v>
      </c>
      <c r="J228" s="61">
        <v>152</v>
      </c>
      <c r="K228" s="108">
        <v>76</v>
      </c>
      <c r="L228" s="61">
        <f t="shared" si="24"/>
        <v>76</v>
      </c>
      <c r="M228" s="85">
        <v>10</v>
      </c>
      <c r="N228" s="2"/>
    </row>
    <row r="229" spans="1:14" ht="13.6" customHeight="1" x14ac:dyDescent="0.25">
      <c r="A229" s="125"/>
      <c r="B229" s="88"/>
      <c r="C229" s="103" t="s">
        <v>265</v>
      </c>
      <c r="D229" s="85"/>
      <c r="E229" s="129" t="s">
        <v>266</v>
      </c>
      <c r="F229" s="139" t="s">
        <v>266</v>
      </c>
      <c r="G229" s="109" t="s">
        <v>266</v>
      </c>
      <c r="H229" s="85" t="s">
        <v>108</v>
      </c>
      <c r="I229" s="85">
        <v>8</v>
      </c>
      <c r="J229" s="61">
        <v>1576</v>
      </c>
      <c r="K229" s="108">
        <v>788</v>
      </c>
      <c r="L229" s="61">
        <f t="shared" si="24"/>
        <v>788</v>
      </c>
      <c r="M229" s="85">
        <v>10</v>
      </c>
      <c r="N229" s="2"/>
    </row>
    <row r="230" spans="1:14" ht="13.6" customHeight="1" x14ac:dyDescent="0.25">
      <c r="A230" s="125"/>
      <c r="B230" s="88"/>
      <c r="C230" s="103" t="s">
        <v>267</v>
      </c>
      <c r="D230" s="85"/>
      <c r="E230" s="129" t="s">
        <v>268</v>
      </c>
      <c r="F230" s="139" t="s">
        <v>268</v>
      </c>
      <c r="G230" s="109" t="s">
        <v>268</v>
      </c>
      <c r="H230" s="85" t="s">
        <v>108</v>
      </c>
      <c r="I230" s="85">
        <v>3</v>
      </c>
      <c r="J230" s="61">
        <v>696</v>
      </c>
      <c r="K230" s="108">
        <v>348</v>
      </c>
      <c r="L230" s="61">
        <f t="shared" si="24"/>
        <v>348</v>
      </c>
      <c r="M230" s="85">
        <v>10</v>
      </c>
      <c r="N230" s="2"/>
    </row>
    <row r="231" spans="1:14" ht="13.6" customHeight="1" x14ac:dyDescent="0.25">
      <c r="A231" s="125"/>
      <c r="B231" s="88"/>
      <c r="C231" s="103" t="s">
        <v>269</v>
      </c>
      <c r="D231" s="85"/>
      <c r="E231" s="129" t="s">
        <v>270</v>
      </c>
      <c r="F231" s="139" t="s">
        <v>270</v>
      </c>
      <c r="G231" s="109" t="s">
        <v>270</v>
      </c>
      <c r="H231" s="85" t="s">
        <v>108</v>
      </c>
      <c r="I231" s="85">
        <v>4</v>
      </c>
      <c r="J231" s="61">
        <v>144</v>
      </c>
      <c r="K231" s="108">
        <v>72</v>
      </c>
      <c r="L231" s="61">
        <f t="shared" si="24"/>
        <v>72</v>
      </c>
      <c r="M231" s="85">
        <v>10</v>
      </c>
      <c r="N231" s="2"/>
    </row>
    <row r="232" spans="1:14" ht="13.6" customHeight="1" x14ac:dyDescent="0.25">
      <c r="A232" s="125"/>
      <c r="B232" s="88"/>
      <c r="C232" s="103" t="s">
        <v>271</v>
      </c>
      <c r="D232" s="85"/>
      <c r="E232" s="129" t="s">
        <v>272</v>
      </c>
      <c r="F232" s="139" t="s">
        <v>272</v>
      </c>
      <c r="G232" s="109" t="s">
        <v>272</v>
      </c>
      <c r="H232" s="85" t="s">
        <v>108</v>
      </c>
      <c r="I232" s="85">
        <v>30</v>
      </c>
      <c r="J232" s="61">
        <v>292.5</v>
      </c>
      <c r="K232" s="108">
        <v>146.25</v>
      </c>
      <c r="L232" s="61">
        <f t="shared" si="24"/>
        <v>146.25</v>
      </c>
      <c r="M232" s="85">
        <v>10</v>
      </c>
      <c r="N232" s="2"/>
    </row>
    <row r="233" spans="1:14" ht="13.6" customHeight="1" x14ac:dyDescent="0.25">
      <c r="A233" s="125"/>
      <c r="B233" s="88"/>
      <c r="C233" s="103" t="s">
        <v>273</v>
      </c>
      <c r="D233" s="85"/>
      <c r="E233" s="129">
        <v>11370895</v>
      </c>
      <c r="F233" s="139">
        <v>11370895</v>
      </c>
      <c r="G233" s="109">
        <v>11370895</v>
      </c>
      <c r="H233" s="85" t="s">
        <v>108</v>
      </c>
      <c r="I233" s="85">
        <v>1</v>
      </c>
      <c r="J233" s="61">
        <v>490</v>
      </c>
      <c r="K233" s="108">
        <v>245</v>
      </c>
      <c r="L233" s="61">
        <f t="shared" si="24"/>
        <v>245</v>
      </c>
      <c r="M233" s="85">
        <v>10</v>
      </c>
      <c r="N233" s="2"/>
    </row>
    <row r="234" spans="1:14" ht="13.6" customHeight="1" x14ac:dyDescent="0.25">
      <c r="A234" s="125"/>
      <c r="B234" s="88"/>
      <c r="C234" s="103" t="s">
        <v>175</v>
      </c>
      <c r="D234" s="85"/>
      <c r="E234" s="129">
        <v>11370409</v>
      </c>
      <c r="F234" s="139">
        <v>11370409</v>
      </c>
      <c r="G234" s="109">
        <v>11370409</v>
      </c>
      <c r="H234" s="85" t="s">
        <v>108</v>
      </c>
      <c r="I234" s="85">
        <v>1</v>
      </c>
      <c r="J234" s="61">
        <v>457</v>
      </c>
      <c r="K234" s="108">
        <v>228.5</v>
      </c>
      <c r="L234" s="61">
        <f t="shared" si="24"/>
        <v>228.5</v>
      </c>
      <c r="M234" s="85">
        <v>10</v>
      </c>
      <c r="N234" s="2"/>
    </row>
    <row r="235" spans="1:14" ht="13.6" customHeight="1" x14ac:dyDescent="0.25">
      <c r="A235" s="125"/>
      <c r="B235" s="88"/>
      <c r="C235" s="103" t="s">
        <v>223</v>
      </c>
      <c r="D235" s="85"/>
      <c r="E235" s="129" t="s">
        <v>274</v>
      </c>
      <c r="F235" s="139" t="s">
        <v>274</v>
      </c>
      <c r="G235" s="109" t="s">
        <v>274</v>
      </c>
      <c r="H235" s="85" t="s">
        <v>108</v>
      </c>
      <c r="I235" s="85">
        <v>2</v>
      </c>
      <c r="J235" s="61">
        <v>1396</v>
      </c>
      <c r="K235" s="108">
        <v>698</v>
      </c>
      <c r="L235" s="61">
        <f t="shared" si="24"/>
        <v>698</v>
      </c>
      <c r="M235" s="85">
        <v>10</v>
      </c>
      <c r="N235" s="2"/>
    </row>
    <row r="236" spans="1:14" ht="13.6" customHeight="1" x14ac:dyDescent="0.25">
      <c r="A236" s="125"/>
      <c r="B236" s="88"/>
      <c r="C236" s="99" t="s">
        <v>262</v>
      </c>
      <c r="D236" s="85"/>
      <c r="E236" s="129" t="s">
        <v>275</v>
      </c>
      <c r="F236" s="139" t="s">
        <v>275</v>
      </c>
      <c r="G236" s="110" t="s">
        <v>275</v>
      </c>
      <c r="H236" s="85" t="s">
        <v>108</v>
      </c>
      <c r="I236" s="85">
        <v>8</v>
      </c>
      <c r="J236" s="61">
        <v>1584</v>
      </c>
      <c r="K236" s="100">
        <v>792</v>
      </c>
      <c r="L236" s="61">
        <f t="shared" si="24"/>
        <v>792</v>
      </c>
      <c r="M236" s="85">
        <v>10</v>
      </c>
      <c r="N236" s="2"/>
    </row>
    <row r="237" spans="1:14" ht="13.6" customHeight="1" x14ac:dyDescent="0.25">
      <c r="A237" s="125"/>
      <c r="B237" s="88"/>
      <c r="C237" s="103" t="s">
        <v>276</v>
      </c>
      <c r="D237" s="85"/>
      <c r="E237" s="129">
        <v>11370919</v>
      </c>
      <c r="F237" s="139">
        <v>11370919</v>
      </c>
      <c r="G237" s="109">
        <v>11370919</v>
      </c>
      <c r="H237" s="85" t="s">
        <v>108</v>
      </c>
      <c r="I237" s="85">
        <v>1</v>
      </c>
      <c r="J237" s="61">
        <v>265</v>
      </c>
      <c r="K237" s="108">
        <v>132.5</v>
      </c>
      <c r="L237" s="61">
        <f t="shared" si="24"/>
        <v>132.5</v>
      </c>
      <c r="M237" s="85">
        <v>10</v>
      </c>
      <c r="N237" s="2"/>
    </row>
    <row r="238" spans="1:14" ht="13.6" customHeight="1" x14ac:dyDescent="0.25">
      <c r="A238" s="125"/>
      <c r="B238" s="88"/>
      <c r="C238" s="103" t="s">
        <v>260</v>
      </c>
      <c r="D238" s="85"/>
      <c r="E238" s="129" t="s">
        <v>277</v>
      </c>
      <c r="F238" s="139" t="s">
        <v>277</v>
      </c>
      <c r="G238" s="110" t="s">
        <v>277</v>
      </c>
      <c r="H238" s="85" t="s">
        <v>108</v>
      </c>
      <c r="I238" s="85">
        <v>6</v>
      </c>
      <c r="J238" s="61">
        <v>672</v>
      </c>
      <c r="K238" s="108">
        <v>336</v>
      </c>
      <c r="L238" s="61">
        <f t="shared" si="24"/>
        <v>336</v>
      </c>
      <c r="M238" s="85">
        <v>10</v>
      </c>
      <c r="N238" s="2"/>
    </row>
    <row r="239" spans="1:14" ht="13.6" customHeight="1" x14ac:dyDescent="0.25">
      <c r="A239" s="125"/>
      <c r="B239" s="88"/>
      <c r="C239" s="103" t="s">
        <v>235</v>
      </c>
      <c r="D239" s="85"/>
      <c r="E239" s="129" t="s">
        <v>278</v>
      </c>
      <c r="F239" s="139" t="s">
        <v>278</v>
      </c>
      <c r="G239" s="109" t="s">
        <v>278</v>
      </c>
      <c r="H239" s="85" t="s">
        <v>108</v>
      </c>
      <c r="I239" s="85">
        <v>2</v>
      </c>
      <c r="J239" s="61">
        <v>1156</v>
      </c>
      <c r="K239" s="108">
        <v>578</v>
      </c>
      <c r="L239" s="61">
        <f t="shared" si="24"/>
        <v>578</v>
      </c>
      <c r="M239" s="85">
        <v>10</v>
      </c>
      <c r="N239" s="2"/>
    </row>
    <row r="240" spans="1:14" ht="13.6" customHeight="1" x14ac:dyDescent="0.25">
      <c r="A240" s="125"/>
      <c r="B240" s="88"/>
      <c r="C240" s="103" t="s">
        <v>279</v>
      </c>
      <c r="D240" s="85"/>
      <c r="E240" s="129">
        <v>11370960</v>
      </c>
      <c r="F240" s="139">
        <v>11370960</v>
      </c>
      <c r="G240" s="109">
        <v>11370960</v>
      </c>
      <c r="H240" s="85" t="s">
        <v>108</v>
      </c>
      <c r="I240" s="85">
        <v>12</v>
      </c>
      <c r="J240" s="61">
        <v>73.8</v>
      </c>
      <c r="K240" s="108">
        <v>36.9</v>
      </c>
      <c r="L240" s="61">
        <f t="shared" si="24"/>
        <v>36.9</v>
      </c>
      <c r="M240" s="85">
        <v>10</v>
      </c>
      <c r="N240" s="2"/>
    </row>
    <row r="241" spans="1:14" ht="13.6" customHeight="1" x14ac:dyDescent="0.25">
      <c r="A241" s="125"/>
      <c r="B241" s="88"/>
      <c r="C241" s="103" t="s">
        <v>280</v>
      </c>
      <c r="D241" s="85"/>
      <c r="E241" s="129">
        <v>11370965</v>
      </c>
      <c r="F241" s="139">
        <v>11370965</v>
      </c>
      <c r="G241" s="109">
        <v>11370965</v>
      </c>
      <c r="H241" s="85" t="s">
        <v>108</v>
      </c>
      <c r="I241" s="85">
        <v>1</v>
      </c>
      <c r="J241" s="61">
        <v>300</v>
      </c>
      <c r="K241" s="108">
        <v>150</v>
      </c>
      <c r="L241" s="61">
        <f t="shared" si="24"/>
        <v>150</v>
      </c>
      <c r="M241" s="85">
        <v>10</v>
      </c>
      <c r="N241" s="2"/>
    </row>
    <row r="242" spans="1:14" ht="13.6" customHeight="1" x14ac:dyDescent="0.25">
      <c r="A242" s="125"/>
      <c r="B242" s="88"/>
      <c r="C242" s="103" t="s">
        <v>223</v>
      </c>
      <c r="D242" s="85"/>
      <c r="E242" s="129" t="s">
        <v>281</v>
      </c>
      <c r="F242" s="139" t="s">
        <v>281</v>
      </c>
      <c r="G242" s="110" t="s">
        <v>281</v>
      </c>
      <c r="H242" s="85" t="s">
        <v>108</v>
      </c>
      <c r="I242" s="85">
        <v>5</v>
      </c>
      <c r="J242" s="61">
        <v>3490</v>
      </c>
      <c r="K242" s="108">
        <v>1745</v>
      </c>
      <c r="L242" s="61">
        <f t="shared" si="24"/>
        <v>1745</v>
      </c>
      <c r="M242" s="85">
        <v>10</v>
      </c>
      <c r="N242" s="2"/>
    </row>
    <row r="243" spans="1:14" ht="13.6" customHeight="1" x14ac:dyDescent="0.25">
      <c r="A243" s="125"/>
      <c r="B243" s="88"/>
      <c r="C243" s="103" t="s">
        <v>235</v>
      </c>
      <c r="D243" s="85"/>
      <c r="E243" s="129">
        <v>11370976</v>
      </c>
      <c r="F243" s="139">
        <v>11370976</v>
      </c>
      <c r="G243" s="109">
        <v>11370976</v>
      </c>
      <c r="H243" s="85" t="s">
        <v>108</v>
      </c>
      <c r="I243" s="85">
        <v>1</v>
      </c>
      <c r="J243" s="61">
        <v>594</v>
      </c>
      <c r="K243" s="108">
        <v>297</v>
      </c>
      <c r="L243" s="61">
        <f t="shared" si="24"/>
        <v>297</v>
      </c>
      <c r="M243" s="85">
        <v>10</v>
      </c>
      <c r="N243" s="2"/>
    </row>
    <row r="244" spans="1:14" ht="13.6" customHeight="1" x14ac:dyDescent="0.25">
      <c r="A244" s="125"/>
      <c r="B244" s="88"/>
      <c r="C244" s="103" t="s">
        <v>282</v>
      </c>
      <c r="D244" s="85"/>
      <c r="E244" s="129" t="s">
        <v>283</v>
      </c>
      <c r="F244" s="139" t="s">
        <v>283</v>
      </c>
      <c r="G244" s="110" t="s">
        <v>283</v>
      </c>
      <c r="H244" s="85" t="s">
        <v>108</v>
      </c>
      <c r="I244" s="85">
        <v>4</v>
      </c>
      <c r="J244" s="61">
        <v>784</v>
      </c>
      <c r="K244" s="108">
        <v>392</v>
      </c>
      <c r="L244" s="61">
        <f t="shared" si="24"/>
        <v>392</v>
      </c>
      <c r="M244" s="85">
        <v>10</v>
      </c>
      <c r="N244" s="2"/>
    </row>
    <row r="245" spans="1:14" ht="13.6" customHeight="1" x14ac:dyDescent="0.25">
      <c r="A245" s="125"/>
      <c r="B245" s="88"/>
      <c r="C245" s="103" t="s">
        <v>269</v>
      </c>
      <c r="D245" s="85"/>
      <c r="E245" s="129" t="s">
        <v>284</v>
      </c>
      <c r="F245" s="139" t="s">
        <v>284</v>
      </c>
      <c r="G245" s="109" t="s">
        <v>284</v>
      </c>
      <c r="H245" s="85" t="s">
        <v>108</v>
      </c>
      <c r="I245" s="85">
        <v>2</v>
      </c>
      <c r="J245" s="61">
        <v>105.2</v>
      </c>
      <c r="K245" s="108">
        <v>52.6</v>
      </c>
      <c r="L245" s="61">
        <f t="shared" si="24"/>
        <v>52.6</v>
      </c>
      <c r="M245" s="85">
        <v>10</v>
      </c>
      <c r="N245" s="2"/>
    </row>
    <row r="246" spans="1:14" ht="13.6" customHeight="1" x14ac:dyDescent="0.25">
      <c r="A246" s="125"/>
      <c r="B246" s="88"/>
      <c r="C246" s="103" t="s">
        <v>285</v>
      </c>
      <c r="D246" s="85"/>
      <c r="E246" s="129">
        <v>11371010</v>
      </c>
      <c r="F246" s="139">
        <v>11371010</v>
      </c>
      <c r="G246" s="109">
        <v>11371010</v>
      </c>
      <c r="H246" s="85" t="s">
        <v>108</v>
      </c>
      <c r="I246" s="85">
        <v>7</v>
      </c>
      <c r="J246" s="61">
        <v>378</v>
      </c>
      <c r="K246" s="108">
        <v>189</v>
      </c>
      <c r="L246" s="61">
        <f t="shared" si="24"/>
        <v>189</v>
      </c>
      <c r="M246" s="85">
        <v>10</v>
      </c>
      <c r="N246" s="2"/>
    </row>
    <row r="247" spans="1:14" ht="13.6" customHeight="1" x14ac:dyDescent="0.25">
      <c r="A247" s="125"/>
      <c r="B247" s="88"/>
      <c r="C247" s="103" t="s">
        <v>286</v>
      </c>
      <c r="D247" s="85"/>
      <c r="E247" s="129">
        <v>11371045</v>
      </c>
      <c r="F247" s="139">
        <v>11371045</v>
      </c>
      <c r="G247" s="109">
        <v>11371045</v>
      </c>
      <c r="H247" s="85" t="s">
        <v>108</v>
      </c>
      <c r="I247" s="85">
        <v>1</v>
      </c>
      <c r="J247" s="61">
        <v>650</v>
      </c>
      <c r="K247" s="108">
        <v>325</v>
      </c>
      <c r="L247" s="61">
        <f t="shared" si="24"/>
        <v>325</v>
      </c>
      <c r="M247" s="85">
        <v>10</v>
      </c>
      <c r="N247" s="2"/>
    </row>
    <row r="248" spans="1:14" ht="13.6" customHeight="1" x14ac:dyDescent="0.25">
      <c r="A248" s="125"/>
      <c r="B248" s="88"/>
      <c r="C248" s="103" t="s">
        <v>287</v>
      </c>
      <c r="D248" s="85"/>
      <c r="E248" s="129">
        <v>11371046</v>
      </c>
      <c r="F248" s="139">
        <v>11371046</v>
      </c>
      <c r="G248" s="109">
        <v>11371046</v>
      </c>
      <c r="H248" s="85" t="s">
        <v>108</v>
      </c>
      <c r="I248" s="85">
        <v>1</v>
      </c>
      <c r="J248" s="61">
        <v>600</v>
      </c>
      <c r="K248" s="108">
        <v>300</v>
      </c>
      <c r="L248" s="61">
        <f t="shared" si="24"/>
        <v>300</v>
      </c>
      <c r="M248" s="85">
        <v>10</v>
      </c>
      <c r="N248" s="2"/>
    </row>
    <row r="249" spans="1:14" ht="13.6" customHeight="1" x14ac:dyDescent="0.25">
      <c r="A249" s="125"/>
      <c r="B249" s="88"/>
      <c r="C249" s="103" t="s">
        <v>288</v>
      </c>
      <c r="D249" s="85"/>
      <c r="E249" s="129">
        <v>11371092</v>
      </c>
      <c r="F249" s="139">
        <v>11371092</v>
      </c>
      <c r="G249" s="109">
        <v>11371092</v>
      </c>
      <c r="H249" s="85" t="s">
        <v>108</v>
      </c>
      <c r="I249" s="85">
        <v>1</v>
      </c>
      <c r="J249" s="61">
        <v>495</v>
      </c>
      <c r="K249" s="108">
        <v>247.5</v>
      </c>
      <c r="L249" s="61">
        <f t="shared" si="24"/>
        <v>247.5</v>
      </c>
      <c r="M249" s="85">
        <v>10</v>
      </c>
      <c r="N249" s="2"/>
    </row>
    <row r="250" spans="1:14" ht="13.6" customHeight="1" x14ac:dyDescent="0.25">
      <c r="A250" s="125"/>
      <c r="B250" s="88"/>
      <c r="C250" s="103" t="s">
        <v>289</v>
      </c>
      <c r="D250" s="85"/>
      <c r="E250" s="129" t="s">
        <v>290</v>
      </c>
      <c r="F250" s="139" t="s">
        <v>290</v>
      </c>
      <c r="G250" s="109" t="s">
        <v>290</v>
      </c>
      <c r="H250" s="85" t="s">
        <v>108</v>
      </c>
      <c r="I250" s="85">
        <v>4</v>
      </c>
      <c r="J250" s="61">
        <v>784</v>
      </c>
      <c r="K250" s="108">
        <v>392</v>
      </c>
      <c r="L250" s="61">
        <f t="shared" si="24"/>
        <v>392</v>
      </c>
      <c r="M250" s="85">
        <v>10</v>
      </c>
      <c r="N250" s="2"/>
    </row>
    <row r="251" spans="1:14" ht="13.6" customHeight="1" x14ac:dyDescent="0.25">
      <c r="A251" s="125"/>
      <c r="B251" s="88"/>
      <c r="C251" s="103" t="s">
        <v>291</v>
      </c>
      <c r="D251" s="85"/>
      <c r="E251" s="129">
        <v>11371120</v>
      </c>
      <c r="F251" s="139">
        <v>11371120</v>
      </c>
      <c r="G251" s="109">
        <v>11371120</v>
      </c>
      <c r="H251" s="85" t="s">
        <v>108</v>
      </c>
      <c r="I251" s="85">
        <v>1</v>
      </c>
      <c r="J251" s="61">
        <v>540</v>
      </c>
      <c r="K251" s="108">
        <v>270</v>
      </c>
      <c r="L251" s="61">
        <f t="shared" si="24"/>
        <v>270</v>
      </c>
      <c r="M251" s="85">
        <v>10</v>
      </c>
      <c r="N251" s="2"/>
    </row>
    <row r="252" spans="1:14" ht="13.6" customHeight="1" x14ac:dyDescent="0.25">
      <c r="A252" s="125"/>
      <c r="B252" s="88"/>
      <c r="C252" s="103" t="s">
        <v>223</v>
      </c>
      <c r="D252" s="85"/>
      <c r="E252" s="129" t="s">
        <v>292</v>
      </c>
      <c r="F252" s="139" t="s">
        <v>292</v>
      </c>
      <c r="G252" s="109" t="s">
        <v>292</v>
      </c>
      <c r="H252" s="85" t="s">
        <v>108</v>
      </c>
      <c r="I252" s="85">
        <v>2</v>
      </c>
      <c r="J252" s="61">
        <v>1398</v>
      </c>
      <c r="K252" s="108">
        <v>699</v>
      </c>
      <c r="L252" s="61">
        <f t="shared" si="24"/>
        <v>699</v>
      </c>
      <c r="M252" s="85">
        <v>10</v>
      </c>
      <c r="N252" s="2"/>
    </row>
    <row r="253" spans="1:14" ht="13.6" customHeight="1" x14ac:dyDescent="0.25">
      <c r="A253" s="125"/>
      <c r="B253" s="88"/>
      <c r="C253" s="103" t="s">
        <v>293</v>
      </c>
      <c r="D253" s="85"/>
      <c r="E253" s="129" t="s">
        <v>294</v>
      </c>
      <c r="F253" s="139" t="s">
        <v>294</v>
      </c>
      <c r="G253" s="109" t="s">
        <v>294</v>
      </c>
      <c r="H253" s="85" t="s">
        <v>108</v>
      </c>
      <c r="I253" s="85">
        <v>2</v>
      </c>
      <c r="J253" s="61">
        <v>1480</v>
      </c>
      <c r="K253" s="108">
        <v>740</v>
      </c>
      <c r="L253" s="61">
        <f t="shared" si="24"/>
        <v>740</v>
      </c>
      <c r="M253" s="85">
        <v>10</v>
      </c>
      <c r="N253" s="2"/>
    </row>
    <row r="254" spans="1:14" ht="13.6" customHeight="1" x14ac:dyDescent="0.25">
      <c r="A254" s="125"/>
      <c r="B254" s="88"/>
      <c r="C254" s="103" t="s">
        <v>174</v>
      </c>
      <c r="D254" s="85"/>
      <c r="E254" s="129" t="s">
        <v>295</v>
      </c>
      <c r="F254" s="139" t="s">
        <v>295</v>
      </c>
      <c r="G254" s="110" t="s">
        <v>295</v>
      </c>
      <c r="H254" s="85" t="s">
        <v>108</v>
      </c>
      <c r="I254" s="85">
        <v>4</v>
      </c>
      <c r="J254" s="61">
        <v>512</v>
      </c>
      <c r="K254" s="108">
        <v>256</v>
      </c>
      <c r="L254" s="61">
        <f t="shared" si="24"/>
        <v>256</v>
      </c>
      <c r="M254" s="85">
        <v>10</v>
      </c>
      <c r="N254" s="2"/>
    </row>
    <row r="255" spans="1:14" ht="13.6" customHeight="1" x14ac:dyDescent="0.25">
      <c r="A255" s="125"/>
      <c r="B255" s="88"/>
      <c r="C255" s="103" t="s">
        <v>296</v>
      </c>
      <c r="D255" s="85"/>
      <c r="E255" s="129">
        <v>11371137</v>
      </c>
      <c r="F255" s="139">
        <v>11371137</v>
      </c>
      <c r="G255" s="109">
        <v>11371137</v>
      </c>
      <c r="H255" s="85" t="s">
        <v>108</v>
      </c>
      <c r="I255" s="85">
        <v>1</v>
      </c>
      <c r="J255" s="61">
        <v>72.040000000000006</v>
      </c>
      <c r="K255" s="108">
        <v>36.020000000000003</v>
      </c>
      <c r="L255" s="61">
        <f t="shared" si="24"/>
        <v>36.020000000000003</v>
      </c>
      <c r="M255" s="85">
        <v>10</v>
      </c>
      <c r="N255" s="2"/>
    </row>
    <row r="256" spans="1:14" ht="13.6" customHeight="1" x14ac:dyDescent="0.25">
      <c r="A256" s="125"/>
      <c r="B256" s="88"/>
      <c r="C256" s="103" t="s">
        <v>285</v>
      </c>
      <c r="D256" s="85"/>
      <c r="E256" s="129" t="s">
        <v>297</v>
      </c>
      <c r="F256" s="139" t="s">
        <v>297</v>
      </c>
      <c r="G256" s="109" t="s">
        <v>297</v>
      </c>
      <c r="H256" s="85" t="s">
        <v>108</v>
      </c>
      <c r="I256" s="85">
        <v>2</v>
      </c>
      <c r="J256" s="61">
        <v>108</v>
      </c>
      <c r="K256" s="108">
        <v>54</v>
      </c>
      <c r="L256" s="61">
        <f t="shared" si="24"/>
        <v>54</v>
      </c>
      <c r="M256" s="85">
        <v>10</v>
      </c>
      <c r="N256" s="2"/>
    </row>
    <row r="257" spans="1:14" ht="13.6" customHeight="1" x14ac:dyDescent="0.25">
      <c r="A257" s="125"/>
      <c r="B257" s="88"/>
      <c r="C257" s="103" t="s">
        <v>298</v>
      </c>
      <c r="D257" s="85"/>
      <c r="E257" s="129">
        <v>11371141</v>
      </c>
      <c r="F257" s="139">
        <v>11371141</v>
      </c>
      <c r="G257" s="109">
        <v>11371141</v>
      </c>
      <c r="H257" s="85" t="s">
        <v>108</v>
      </c>
      <c r="I257" s="85">
        <v>6</v>
      </c>
      <c r="J257" s="61">
        <v>39.200000000000003</v>
      </c>
      <c r="K257" s="108">
        <v>19.600000000000001</v>
      </c>
      <c r="L257" s="61">
        <f t="shared" si="24"/>
        <v>19.600000000000001</v>
      </c>
      <c r="M257" s="85">
        <v>10</v>
      </c>
      <c r="N257" s="2"/>
    </row>
    <row r="258" spans="1:14" ht="13.6" customHeight="1" x14ac:dyDescent="0.25">
      <c r="A258" s="125"/>
      <c r="B258" s="88"/>
      <c r="C258" s="103" t="s">
        <v>299</v>
      </c>
      <c r="D258" s="85"/>
      <c r="E258" s="129">
        <v>11371147</v>
      </c>
      <c r="F258" s="139">
        <v>11371147</v>
      </c>
      <c r="G258" s="109">
        <v>11371147</v>
      </c>
      <c r="H258" s="85" t="s">
        <v>108</v>
      </c>
      <c r="I258" s="85">
        <v>12</v>
      </c>
      <c r="J258" s="61">
        <v>72</v>
      </c>
      <c r="K258" s="108">
        <v>36</v>
      </c>
      <c r="L258" s="61">
        <f t="shared" ref="L258:L321" si="25">J258-K258</f>
        <v>36</v>
      </c>
      <c r="M258" s="85">
        <v>10</v>
      </c>
      <c r="N258" s="2"/>
    </row>
    <row r="259" spans="1:14" ht="13.6" customHeight="1" x14ac:dyDescent="0.25">
      <c r="A259" s="125"/>
      <c r="B259" s="88"/>
      <c r="C259" s="103" t="s">
        <v>300</v>
      </c>
      <c r="D259" s="85"/>
      <c r="E259" s="129">
        <v>11371151</v>
      </c>
      <c r="F259" s="139">
        <v>11371151</v>
      </c>
      <c r="G259" s="109">
        <v>11371151</v>
      </c>
      <c r="H259" s="85" t="s">
        <v>108</v>
      </c>
      <c r="I259" s="85">
        <v>6</v>
      </c>
      <c r="J259" s="61">
        <v>36</v>
      </c>
      <c r="K259" s="108">
        <v>18</v>
      </c>
      <c r="L259" s="61">
        <f t="shared" si="25"/>
        <v>18</v>
      </c>
      <c r="M259" s="85">
        <v>10</v>
      </c>
      <c r="N259" s="2"/>
    </row>
    <row r="260" spans="1:14" ht="13.6" customHeight="1" x14ac:dyDescent="0.25">
      <c r="A260" s="125"/>
      <c r="B260" s="88"/>
      <c r="C260" s="103" t="s">
        <v>301</v>
      </c>
      <c r="D260" s="85"/>
      <c r="E260" s="129">
        <v>11371162</v>
      </c>
      <c r="F260" s="139">
        <v>11371162</v>
      </c>
      <c r="G260" s="109">
        <v>11371162</v>
      </c>
      <c r="H260" s="85" t="s">
        <v>108</v>
      </c>
      <c r="I260" s="85">
        <v>9</v>
      </c>
      <c r="J260" s="61">
        <v>9</v>
      </c>
      <c r="K260" s="108">
        <v>4.5</v>
      </c>
      <c r="L260" s="61">
        <f t="shared" si="25"/>
        <v>4.5</v>
      </c>
      <c r="M260" s="85">
        <v>10</v>
      </c>
      <c r="N260" s="2"/>
    </row>
    <row r="261" spans="1:14" ht="13.6" customHeight="1" x14ac:dyDescent="0.25">
      <c r="A261" s="125"/>
      <c r="B261" s="88"/>
      <c r="C261" s="103" t="s">
        <v>302</v>
      </c>
      <c r="D261" s="85"/>
      <c r="E261" s="129">
        <v>11371170</v>
      </c>
      <c r="F261" s="139">
        <v>11371170</v>
      </c>
      <c r="G261" s="109">
        <v>11371170</v>
      </c>
      <c r="H261" s="85" t="s">
        <v>108</v>
      </c>
      <c r="I261" s="85">
        <v>3</v>
      </c>
      <c r="J261" s="61">
        <v>93</v>
      </c>
      <c r="K261" s="108">
        <v>46.5</v>
      </c>
      <c r="L261" s="61">
        <f t="shared" si="25"/>
        <v>46.5</v>
      </c>
      <c r="M261" s="85">
        <v>10</v>
      </c>
      <c r="N261" s="2"/>
    </row>
    <row r="262" spans="1:14" ht="13.6" customHeight="1" x14ac:dyDescent="0.25">
      <c r="A262" s="125"/>
      <c r="B262" s="88"/>
      <c r="C262" s="103" t="s">
        <v>302</v>
      </c>
      <c r="D262" s="85"/>
      <c r="E262" s="129">
        <v>11371171</v>
      </c>
      <c r="F262" s="139">
        <v>11371171</v>
      </c>
      <c r="G262" s="109">
        <v>11371171</v>
      </c>
      <c r="H262" s="85" t="s">
        <v>108</v>
      </c>
      <c r="I262" s="85">
        <v>2</v>
      </c>
      <c r="J262" s="61">
        <v>77.599999999999994</v>
      </c>
      <c r="K262" s="108">
        <v>38.799999999999997</v>
      </c>
      <c r="L262" s="61">
        <f t="shared" si="25"/>
        <v>38.799999999999997</v>
      </c>
      <c r="M262" s="85">
        <v>10</v>
      </c>
      <c r="N262" s="2"/>
    </row>
    <row r="263" spans="1:14" ht="13.6" customHeight="1" x14ac:dyDescent="0.25">
      <c r="A263" s="125"/>
      <c r="B263" s="88"/>
      <c r="C263" s="103" t="s">
        <v>303</v>
      </c>
      <c r="D263" s="85"/>
      <c r="E263" s="129">
        <v>11371178</v>
      </c>
      <c r="F263" s="139">
        <v>11371178</v>
      </c>
      <c r="G263" s="109">
        <v>11371178</v>
      </c>
      <c r="H263" s="85" t="s">
        <v>108</v>
      </c>
      <c r="I263" s="85">
        <v>1</v>
      </c>
      <c r="J263" s="61">
        <v>175</v>
      </c>
      <c r="K263" s="108">
        <v>87.5</v>
      </c>
      <c r="L263" s="61">
        <f t="shared" si="25"/>
        <v>87.5</v>
      </c>
      <c r="M263" s="85">
        <v>10</v>
      </c>
      <c r="N263" s="2"/>
    </row>
    <row r="264" spans="1:14" ht="13.6" customHeight="1" x14ac:dyDescent="0.25">
      <c r="A264" s="125"/>
      <c r="B264" s="88"/>
      <c r="C264" s="103" t="s">
        <v>303</v>
      </c>
      <c r="D264" s="85"/>
      <c r="E264" s="129">
        <v>11371179</v>
      </c>
      <c r="F264" s="139">
        <v>11371179</v>
      </c>
      <c r="G264" s="109">
        <v>11371179</v>
      </c>
      <c r="H264" s="85" t="s">
        <v>108</v>
      </c>
      <c r="I264" s="85">
        <v>1</v>
      </c>
      <c r="J264" s="61">
        <v>175</v>
      </c>
      <c r="K264" s="108">
        <v>87.5</v>
      </c>
      <c r="L264" s="61">
        <f t="shared" si="25"/>
        <v>87.5</v>
      </c>
      <c r="M264" s="85">
        <v>10</v>
      </c>
      <c r="N264" s="2"/>
    </row>
    <row r="265" spans="1:14" ht="13.6" customHeight="1" x14ac:dyDescent="0.25">
      <c r="A265" s="125"/>
      <c r="B265" s="88"/>
      <c r="C265" s="103" t="s">
        <v>304</v>
      </c>
      <c r="D265" s="85"/>
      <c r="E265" s="129" t="s">
        <v>305</v>
      </c>
      <c r="F265" s="139" t="s">
        <v>305</v>
      </c>
      <c r="G265" s="109" t="s">
        <v>305</v>
      </c>
      <c r="H265" s="85" t="s">
        <v>108</v>
      </c>
      <c r="I265" s="85">
        <v>2</v>
      </c>
      <c r="J265" s="61">
        <v>216.4</v>
      </c>
      <c r="K265" s="108">
        <v>108.2</v>
      </c>
      <c r="L265" s="61">
        <f t="shared" si="25"/>
        <v>108.2</v>
      </c>
      <c r="M265" s="85">
        <v>10</v>
      </c>
      <c r="N265" s="2"/>
    </row>
    <row r="266" spans="1:14" ht="13.6" customHeight="1" x14ac:dyDescent="0.25">
      <c r="A266" s="125"/>
      <c r="B266" s="88"/>
      <c r="C266" s="103" t="s">
        <v>306</v>
      </c>
      <c r="D266" s="85"/>
      <c r="E266" s="129" t="s">
        <v>307</v>
      </c>
      <c r="F266" s="139" t="s">
        <v>307</v>
      </c>
      <c r="G266" s="109" t="s">
        <v>307</v>
      </c>
      <c r="H266" s="85" t="s">
        <v>108</v>
      </c>
      <c r="I266" s="85">
        <v>3</v>
      </c>
      <c r="J266" s="61">
        <v>996</v>
      </c>
      <c r="K266" s="108">
        <v>498</v>
      </c>
      <c r="L266" s="61">
        <f t="shared" si="25"/>
        <v>498</v>
      </c>
      <c r="M266" s="85">
        <v>10</v>
      </c>
      <c r="N266" s="2"/>
    </row>
    <row r="267" spans="1:14" ht="13.6" customHeight="1" x14ac:dyDescent="0.25">
      <c r="A267" s="125"/>
      <c r="B267" s="88"/>
      <c r="C267" s="103" t="s">
        <v>291</v>
      </c>
      <c r="D267" s="85"/>
      <c r="E267" s="129">
        <v>11371190</v>
      </c>
      <c r="F267" s="139">
        <v>11371190</v>
      </c>
      <c r="G267" s="109">
        <v>11371190</v>
      </c>
      <c r="H267" s="85" t="s">
        <v>108</v>
      </c>
      <c r="I267" s="85">
        <v>1</v>
      </c>
      <c r="J267" s="61">
        <v>599.4</v>
      </c>
      <c r="K267" s="108">
        <v>299.7</v>
      </c>
      <c r="L267" s="61">
        <f t="shared" si="25"/>
        <v>299.7</v>
      </c>
      <c r="M267" s="85">
        <v>10</v>
      </c>
      <c r="N267" s="2"/>
    </row>
    <row r="268" spans="1:14" ht="13.6" customHeight="1" x14ac:dyDescent="0.25">
      <c r="A268" s="125"/>
      <c r="B268" s="88"/>
      <c r="C268" s="103" t="s">
        <v>223</v>
      </c>
      <c r="D268" s="85"/>
      <c r="E268" s="129" t="s">
        <v>308</v>
      </c>
      <c r="F268" s="139" t="s">
        <v>308</v>
      </c>
      <c r="G268" s="109" t="s">
        <v>308</v>
      </c>
      <c r="H268" s="85" t="s">
        <v>108</v>
      </c>
      <c r="I268" s="85">
        <v>2</v>
      </c>
      <c r="J268" s="61">
        <v>1398</v>
      </c>
      <c r="K268" s="108">
        <v>699</v>
      </c>
      <c r="L268" s="61">
        <f t="shared" si="25"/>
        <v>699</v>
      </c>
      <c r="M268" s="85">
        <v>10</v>
      </c>
      <c r="N268" s="2"/>
    </row>
    <row r="269" spans="1:14" ht="13.6" customHeight="1" x14ac:dyDescent="0.25">
      <c r="A269" s="125"/>
      <c r="B269" s="88"/>
      <c r="C269" s="103" t="s">
        <v>235</v>
      </c>
      <c r="D269" s="85"/>
      <c r="E269" s="129" t="s">
        <v>309</v>
      </c>
      <c r="F269" s="139" t="s">
        <v>309</v>
      </c>
      <c r="G269" s="109" t="s">
        <v>309</v>
      </c>
      <c r="H269" s="85" t="s">
        <v>108</v>
      </c>
      <c r="I269" s="85">
        <v>2</v>
      </c>
      <c r="J269" s="61">
        <v>1568</v>
      </c>
      <c r="K269" s="108">
        <v>784</v>
      </c>
      <c r="L269" s="61">
        <f t="shared" si="25"/>
        <v>784</v>
      </c>
      <c r="M269" s="85">
        <v>10</v>
      </c>
      <c r="N269" s="2"/>
    </row>
    <row r="270" spans="1:14" ht="13.6" customHeight="1" x14ac:dyDescent="0.25">
      <c r="A270" s="125"/>
      <c r="B270" s="88"/>
      <c r="C270" s="103" t="s">
        <v>310</v>
      </c>
      <c r="D270" s="85"/>
      <c r="E270" s="129" t="s">
        <v>311</v>
      </c>
      <c r="F270" s="139" t="s">
        <v>311</v>
      </c>
      <c r="G270" s="109" t="s">
        <v>311</v>
      </c>
      <c r="H270" s="85" t="s">
        <v>108</v>
      </c>
      <c r="I270" s="85">
        <v>6</v>
      </c>
      <c r="J270" s="61">
        <v>890.14</v>
      </c>
      <c r="K270" s="108">
        <v>445.07</v>
      </c>
      <c r="L270" s="61">
        <f t="shared" si="25"/>
        <v>445.07</v>
      </c>
      <c r="M270" s="85">
        <v>10</v>
      </c>
      <c r="N270" s="2"/>
    </row>
    <row r="271" spans="1:14" ht="13.6" customHeight="1" x14ac:dyDescent="0.25">
      <c r="A271" s="125"/>
      <c r="B271" s="88"/>
      <c r="C271" s="103" t="s">
        <v>310</v>
      </c>
      <c r="D271" s="85"/>
      <c r="E271" s="129" t="s">
        <v>312</v>
      </c>
      <c r="F271" s="139" t="s">
        <v>312</v>
      </c>
      <c r="G271" s="109" t="s">
        <v>312</v>
      </c>
      <c r="H271" s="85" t="s">
        <v>108</v>
      </c>
      <c r="I271" s="85">
        <v>2</v>
      </c>
      <c r="J271" s="61">
        <v>299.60000000000002</v>
      </c>
      <c r="K271" s="108">
        <v>149.80000000000001</v>
      </c>
      <c r="L271" s="61">
        <f t="shared" si="25"/>
        <v>149.80000000000001</v>
      </c>
      <c r="M271" s="85">
        <v>10</v>
      </c>
      <c r="N271" s="2"/>
    </row>
    <row r="272" spans="1:14" ht="13.6" customHeight="1" x14ac:dyDescent="0.25">
      <c r="A272" s="125"/>
      <c r="B272" s="88"/>
      <c r="C272" s="103" t="s">
        <v>246</v>
      </c>
      <c r="D272" s="85"/>
      <c r="E272" s="129" t="s">
        <v>313</v>
      </c>
      <c r="F272" s="139" t="s">
        <v>313</v>
      </c>
      <c r="G272" s="109" t="s">
        <v>313</v>
      </c>
      <c r="H272" s="85" t="s">
        <v>108</v>
      </c>
      <c r="I272" s="85">
        <v>6</v>
      </c>
      <c r="J272" s="61">
        <v>468</v>
      </c>
      <c r="K272" s="108">
        <v>234</v>
      </c>
      <c r="L272" s="61">
        <f t="shared" si="25"/>
        <v>234</v>
      </c>
      <c r="M272" s="85">
        <v>10</v>
      </c>
      <c r="N272" s="2"/>
    </row>
    <row r="273" spans="1:14" ht="13.6" customHeight="1" x14ac:dyDescent="0.25">
      <c r="A273" s="125"/>
      <c r="B273" s="88"/>
      <c r="C273" s="103" t="s">
        <v>176</v>
      </c>
      <c r="D273" s="85"/>
      <c r="E273" s="129" t="s">
        <v>314</v>
      </c>
      <c r="F273" s="139" t="s">
        <v>314</v>
      </c>
      <c r="G273" s="109" t="s">
        <v>314</v>
      </c>
      <c r="H273" s="85" t="s">
        <v>108</v>
      </c>
      <c r="I273" s="85">
        <v>3</v>
      </c>
      <c r="J273" s="61">
        <v>882</v>
      </c>
      <c r="K273" s="108">
        <v>441</v>
      </c>
      <c r="L273" s="61">
        <f t="shared" si="25"/>
        <v>441</v>
      </c>
      <c r="M273" s="85">
        <v>10</v>
      </c>
      <c r="N273" s="2"/>
    </row>
    <row r="274" spans="1:14" ht="13.6" customHeight="1" x14ac:dyDescent="0.25">
      <c r="A274" s="125"/>
      <c r="B274" s="88"/>
      <c r="C274" s="103" t="s">
        <v>267</v>
      </c>
      <c r="D274" s="85"/>
      <c r="E274" s="129" t="s">
        <v>315</v>
      </c>
      <c r="F274" s="139" t="s">
        <v>315</v>
      </c>
      <c r="G274" s="109" t="s">
        <v>315</v>
      </c>
      <c r="H274" s="85" t="s">
        <v>108</v>
      </c>
      <c r="I274" s="85">
        <v>2</v>
      </c>
      <c r="J274" s="61">
        <v>516</v>
      </c>
      <c r="K274" s="108">
        <v>258</v>
      </c>
      <c r="L274" s="61">
        <f t="shared" si="25"/>
        <v>258</v>
      </c>
      <c r="M274" s="85">
        <v>10</v>
      </c>
      <c r="N274" s="2"/>
    </row>
    <row r="275" spans="1:14" ht="13.6" customHeight="1" x14ac:dyDescent="0.25">
      <c r="A275" s="125"/>
      <c r="B275" s="88"/>
      <c r="C275" s="103" t="s">
        <v>316</v>
      </c>
      <c r="D275" s="85"/>
      <c r="E275" s="129">
        <v>11371263</v>
      </c>
      <c r="F275" s="139">
        <v>11371263</v>
      </c>
      <c r="G275" s="109">
        <v>11371263</v>
      </c>
      <c r="H275" s="85" t="s">
        <v>108</v>
      </c>
      <c r="I275" s="85">
        <v>1</v>
      </c>
      <c r="J275" s="61">
        <v>350</v>
      </c>
      <c r="K275" s="108">
        <v>175</v>
      </c>
      <c r="L275" s="61">
        <f t="shared" si="25"/>
        <v>175</v>
      </c>
      <c r="M275" s="85">
        <v>10</v>
      </c>
      <c r="N275" s="2"/>
    </row>
    <row r="276" spans="1:14" ht="13.6" customHeight="1" x14ac:dyDescent="0.25">
      <c r="A276" s="125"/>
      <c r="B276" s="88"/>
      <c r="C276" s="103" t="s">
        <v>317</v>
      </c>
      <c r="D276" s="85"/>
      <c r="E276" s="129">
        <v>11371273</v>
      </c>
      <c r="F276" s="139">
        <v>11371273</v>
      </c>
      <c r="G276" s="109">
        <v>11371273</v>
      </c>
      <c r="H276" s="85" t="s">
        <v>108</v>
      </c>
      <c r="I276" s="85">
        <v>1</v>
      </c>
      <c r="J276" s="61">
        <v>900</v>
      </c>
      <c r="K276" s="108">
        <v>450</v>
      </c>
      <c r="L276" s="61">
        <f t="shared" si="25"/>
        <v>450</v>
      </c>
      <c r="M276" s="85">
        <v>10</v>
      </c>
      <c r="N276" s="2"/>
    </row>
    <row r="277" spans="1:14" ht="13.6" customHeight="1" x14ac:dyDescent="0.25">
      <c r="A277" s="125"/>
      <c r="B277" s="88"/>
      <c r="C277" s="103" t="s">
        <v>318</v>
      </c>
      <c r="D277" s="85"/>
      <c r="E277" s="129" t="s">
        <v>319</v>
      </c>
      <c r="F277" s="139" t="s">
        <v>319</v>
      </c>
      <c r="G277" s="109" t="s">
        <v>319</v>
      </c>
      <c r="H277" s="85" t="s">
        <v>108</v>
      </c>
      <c r="I277" s="85">
        <v>2</v>
      </c>
      <c r="J277" s="61">
        <v>734</v>
      </c>
      <c r="K277" s="108">
        <v>367</v>
      </c>
      <c r="L277" s="61">
        <f t="shared" si="25"/>
        <v>367</v>
      </c>
      <c r="M277" s="85">
        <v>10</v>
      </c>
      <c r="N277" s="2"/>
    </row>
    <row r="278" spans="1:14" ht="13.6" customHeight="1" x14ac:dyDescent="0.25">
      <c r="A278" s="125"/>
      <c r="B278" s="88"/>
      <c r="C278" s="103" t="s">
        <v>320</v>
      </c>
      <c r="D278" s="85"/>
      <c r="E278" s="129" t="s">
        <v>321</v>
      </c>
      <c r="F278" s="139" t="s">
        <v>321</v>
      </c>
      <c r="G278" s="109" t="s">
        <v>321</v>
      </c>
      <c r="H278" s="85" t="s">
        <v>108</v>
      </c>
      <c r="I278" s="85">
        <v>3</v>
      </c>
      <c r="J278" s="61">
        <v>762</v>
      </c>
      <c r="K278" s="108">
        <v>381</v>
      </c>
      <c r="L278" s="61">
        <f t="shared" si="25"/>
        <v>381</v>
      </c>
      <c r="M278" s="85">
        <v>10</v>
      </c>
      <c r="N278" s="2"/>
    </row>
    <row r="279" spans="1:14" ht="13.6" customHeight="1" x14ac:dyDescent="0.25">
      <c r="A279" s="125"/>
      <c r="B279" s="88"/>
      <c r="C279" s="103" t="s">
        <v>322</v>
      </c>
      <c r="D279" s="85"/>
      <c r="E279" s="129">
        <v>11371307</v>
      </c>
      <c r="F279" s="139">
        <v>11371307</v>
      </c>
      <c r="G279" s="109">
        <v>11371307</v>
      </c>
      <c r="H279" s="85" t="s">
        <v>108</v>
      </c>
      <c r="I279" s="85">
        <v>9</v>
      </c>
      <c r="J279" s="61">
        <v>1305</v>
      </c>
      <c r="K279" s="108">
        <v>652.5</v>
      </c>
      <c r="L279" s="61">
        <f t="shared" si="25"/>
        <v>652.5</v>
      </c>
      <c r="M279" s="85">
        <v>10</v>
      </c>
      <c r="N279" s="2"/>
    </row>
    <row r="280" spans="1:14" ht="13.6" customHeight="1" x14ac:dyDescent="0.25">
      <c r="A280" s="125"/>
      <c r="B280" s="88"/>
      <c r="C280" s="103" t="s">
        <v>323</v>
      </c>
      <c r="D280" s="85"/>
      <c r="E280" s="129">
        <v>11371308</v>
      </c>
      <c r="F280" s="139">
        <v>11371308</v>
      </c>
      <c r="G280" s="109">
        <v>11371308</v>
      </c>
      <c r="H280" s="85" t="s">
        <v>108</v>
      </c>
      <c r="I280" s="85">
        <v>15</v>
      </c>
      <c r="J280" s="61">
        <v>4020</v>
      </c>
      <c r="K280" s="108">
        <v>2010</v>
      </c>
      <c r="L280" s="61">
        <f t="shared" si="25"/>
        <v>2010</v>
      </c>
      <c r="M280" s="85">
        <v>10</v>
      </c>
      <c r="N280" s="2"/>
    </row>
    <row r="281" spans="1:14" ht="13.6" customHeight="1" x14ac:dyDescent="0.25">
      <c r="A281" s="125"/>
      <c r="B281" s="88"/>
      <c r="C281" s="103" t="s">
        <v>324</v>
      </c>
      <c r="D281" s="85"/>
      <c r="E281" s="129">
        <v>11371313</v>
      </c>
      <c r="F281" s="139">
        <v>11371313</v>
      </c>
      <c r="G281" s="109">
        <v>11371313</v>
      </c>
      <c r="H281" s="85" t="s">
        <v>108</v>
      </c>
      <c r="I281" s="85">
        <v>10</v>
      </c>
      <c r="J281" s="61">
        <v>363</v>
      </c>
      <c r="K281" s="108">
        <v>181.5</v>
      </c>
      <c r="L281" s="61">
        <f t="shared" si="25"/>
        <v>181.5</v>
      </c>
      <c r="M281" s="85">
        <v>10</v>
      </c>
      <c r="N281" s="2"/>
    </row>
    <row r="282" spans="1:14" ht="13.6" customHeight="1" x14ac:dyDescent="0.25">
      <c r="A282" s="125"/>
      <c r="B282" s="88"/>
      <c r="C282" s="103" t="s">
        <v>325</v>
      </c>
      <c r="D282" s="85"/>
      <c r="E282" s="129" t="s">
        <v>326</v>
      </c>
      <c r="F282" s="139" t="s">
        <v>326</v>
      </c>
      <c r="G282" s="109" t="s">
        <v>326</v>
      </c>
      <c r="H282" s="85" t="s">
        <v>108</v>
      </c>
      <c r="I282" s="85">
        <v>3</v>
      </c>
      <c r="J282" s="61">
        <v>519.75</v>
      </c>
      <c r="K282" s="108">
        <v>259.88</v>
      </c>
      <c r="L282" s="61">
        <f t="shared" si="25"/>
        <v>259.87</v>
      </c>
      <c r="M282" s="85">
        <v>10</v>
      </c>
      <c r="N282" s="2"/>
    </row>
    <row r="283" spans="1:14" ht="13.6" customHeight="1" x14ac:dyDescent="0.25">
      <c r="A283" s="125"/>
      <c r="B283" s="88"/>
      <c r="C283" s="103" t="s">
        <v>320</v>
      </c>
      <c r="D283" s="85"/>
      <c r="E283" s="129">
        <v>11371321</v>
      </c>
      <c r="F283" s="139">
        <v>11371321</v>
      </c>
      <c r="G283" s="109">
        <v>11371321</v>
      </c>
      <c r="H283" s="85" t="s">
        <v>108</v>
      </c>
      <c r="I283" s="85">
        <v>1</v>
      </c>
      <c r="J283" s="61">
        <v>224.3</v>
      </c>
      <c r="K283" s="108">
        <v>112.15</v>
      </c>
      <c r="L283" s="61">
        <f t="shared" si="25"/>
        <v>112.15</v>
      </c>
      <c r="M283" s="85">
        <v>10</v>
      </c>
      <c r="N283" s="2"/>
    </row>
    <row r="284" spans="1:14" ht="13.6" customHeight="1" x14ac:dyDescent="0.25">
      <c r="A284" s="125"/>
      <c r="B284" s="88"/>
      <c r="C284" s="103" t="s">
        <v>327</v>
      </c>
      <c r="D284" s="85"/>
      <c r="E284" s="129" t="s">
        <v>328</v>
      </c>
      <c r="F284" s="139" t="s">
        <v>328</v>
      </c>
      <c r="G284" s="109" t="s">
        <v>328</v>
      </c>
      <c r="H284" s="85" t="s">
        <v>108</v>
      </c>
      <c r="I284" s="85">
        <v>2</v>
      </c>
      <c r="J284" s="61">
        <v>392.4</v>
      </c>
      <c r="K284" s="108">
        <v>196.2</v>
      </c>
      <c r="L284" s="61">
        <f t="shared" si="25"/>
        <v>196.2</v>
      </c>
      <c r="M284" s="85">
        <v>10</v>
      </c>
      <c r="N284" s="2"/>
    </row>
    <row r="285" spans="1:14" ht="13.6" customHeight="1" x14ac:dyDescent="0.25">
      <c r="A285" s="125"/>
      <c r="B285" s="88"/>
      <c r="C285" s="103" t="s">
        <v>329</v>
      </c>
      <c r="D285" s="85"/>
      <c r="E285" s="129" t="s">
        <v>330</v>
      </c>
      <c r="F285" s="139" t="s">
        <v>330</v>
      </c>
      <c r="G285" s="109" t="s">
        <v>330</v>
      </c>
      <c r="H285" s="85" t="s">
        <v>108</v>
      </c>
      <c r="I285" s="85">
        <v>3</v>
      </c>
      <c r="J285" s="61">
        <v>146.25</v>
      </c>
      <c r="K285" s="108">
        <v>73.13</v>
      </c>
      <c r="L285" s="61">
        <f t="shared" si="25"/>
        <v>73.12</v>
      </c>
      <c r="M285" s="85">
        <v>10</v>
      </c>
      <c r="N285" s="2"/>
    </row>
    <row r="286" spans="1:14" ht="13.6" customHeight="1" x14ac:dyDescent="0.25">
      <c r="A286" s="125"/>
      <c r="B286" s="88"/>
      <c r="C286" s="103" t="s">
        <v>331</v>
      </c>
      <c r="D286" s="85"/>
      <c r="E286" s="129">
        <v>11371366</v>
      </c>
      <c r="F286" s="139">
        <v>11371366</v>
      </c>
      <c r="G286" s="109">
        <v>11371366</v>
      </c>
      <c r="H286" s="85" t="s">
        <v>108</v>
      </c>
      <c r="I286" s="85">
        <v>1</v>
      </c>
      <c r="J286" s="61">
        <v>1589</v>
      </c>
      <c r="K286" s="108">
        <v>794.5</v>
      </c>
      <c r="L286" s="61">
        <f t="shared" si="25"/>
        <v>794.5</v>
      </c>
      <c r="M286" s="85">
        <v>10</v>
      </c>
      <c r="N286" s="2"/>
    </row>
    <row r="287" spans="1:14" ht="13.6" customHeight="1" x14ac:dyDescent="0.25">
      <c r="A287" s="125"/>
      <c r="B287" s="88"/>
      <c r="C287" s="103" t="s">
        <v>215</v>
      </c>
      <c r="D287" s="85"/>
      <c r="E287" s="129">
        <v>11371376</v>
      </c>
      <c r="F287" s="139">
        <v>11371376</v>
      </c>
      <c r="G287" s="109">
        <v>11371376</v>
      </c>
      <c r="H287" s="85" t="s">
        <v>108</v>
      </c>
      <c r="I287" s="85">
        <v>1</v>
      </c>
      <c r="J287" s="61">
        <v>500</v>
      </c>
      <c r="K287" s="108">
        <v>250</v>
      </c>
      <c r="L287" s="61">
        <f t="shared" si="25"/>
        <v>250</v>
      </c>
      <c r="M287" s="85">
        <v>10</v>
      </c>
      <c r="N287" s="2"/>
    </row>
    <row r="288" spans="1:14" ht="13.6" customHeight="1" x14ac:dyDescent="0.25">
      <c r="A288" s="125"/>
      <c r="B288" s="88"/>
      <c r="C288" s="103" t="s">
        <v>332</v>
      </c>
      <c r="D288" s="85"/>
      <c r="E288" s="129">
        <v>11371377</v>
      </c>
      <c r="F288" s="139">
        <v>11371377</v>
      </c>
      <c r="G288" s="109">
        <v>11371377</v>
      </c>
      <c r="H288" s="85" t="s">
        <v>108</v>
      </c>
      <c r="I288" s="85">
        <v>1</v>
      </c>
      <c r="J288" s="61">
        <v>3100</v>
      </c>
      <c r="K288" s="108">
        <v>1550</v>
      </c>
      <c r="L288" s="61">
        <f t="shared" si="25"/>
        <v>1550</v>
      </c>
      <c r="M288" s="85">
        <v>10</v>
      </c>
      <c r="N288" s="2"/>
    </row>
    <row r="289" spans="1:14" ht="13.6" customHeight="1" x14ac:dyDescent="0.25">
      <c r="A289" s="125"/>
      <c r="B289" s="88"/>
      <c r="C289" s="103" t="s">
        <v>333</v>
      </c>
      <c r="D289" s="85"/>
      <c r="E289" s="129" t="s">
        <v>334</v>
      </c>
      <c r="F289" s="139" t="s">
        <v>334</v>
      </c>
      <c r="G289" s="109" t="s">
        <v>334</v>
      </c>
      <c r="H289" s="85" t="s">
        <v>108</v>
      </c>
      <c r="I289" s="85">
        <v>3</v>
      </c>
      <c r="J289" s="61">
        <v>234.6</v>
      </c>
      <c r="K289" s="108">
        <v>117.3</v>
      </c>
      <c r="L289" s="61">
        <f t="shared" si="25"/>
        <v>117.3</v>
      </c>
      <c r="M289" s="85">
        <v>10</v>
      </c>
      <c r="N289" s="2"/>
    </row>
    <row r="290" spans="1:14" ht="13.6" customHeight="1" x14ac:dyDescent="0.25">
      <c r="A290" s="125"/>
      <c r="B290" s="88"/>
      <c r="C290" s="103" t="s">
        <v>335</v>
      </c>
      <c r="D290" s="85"/>
      <c r="E290" s="129">
        <v>11371381</v>
      </c>
      <c r="F290" s="139">
        <v>11371381</v>
      </c>
      <c r="G290" s="109">
        <v>11371381</v>
      </c>
      <c r="H290" s="85" t="s">
        <v>108</v>
      </c>
      <c r="I290" s="85">
        <v>1</v>
      </c>
      <c r="J290" s="61">
        <v>81.900000000000006</v>
      </c>
      <c r="K290" s="108">
        <v>40.950000000000003</v>
      </c>
      <c r="L290" s="61">
        <f t="shared" si="25"/>
        <v>40.950000000000003</v>
      </c>
      <c r="M290" s="85">
        <v>10</v>
      </c>
      <c r="N290" s="2"/>
    </row>
    <row r="291" spans="1:14" ht="13.6" customHeight="1" x14ac:dyDescent="0.25">
      <c r="A291" s="125"/>
      <c r="B291" s="88"/>
      <c r="C291" s="103" t="s">
        <v>336</v>
      </c>
      <c r="D291" s="85"/>
      <c r="E291" s="129">
        <v>11371382</v>
      </c>
      <c r="F291" s="139">
        <v>11371382</v>
      </c>
      <c r="G291" s="109">
        <v>11371382</v>
      </c>
      <c r="H291" s="85" t="s">
        <v>108</v>
      </c>
      <c r="I291" s="85">
        <v>1</v>
      </c>
      <c r="J291" s="61">
        <v>82.1</v>
      </c>
      <c r="K291" s="108">
        <v>41.05</v>
      </c>
      <c r="L291" s="61">
        <f t="shared" si="25"/>
        <v>41.05</v>
      </c>
      <c r="M291" s="85">
        <v>10</v>
      </c>
      <c r="N291" s="2"/>
    </row>
    <row r="292" spans="1:14" ht="13.6" customHeight="1" x14ac:dyDescent="0.25">
      <c r="A292" s="125"/>
      <c r="B292" s="88"/>
      <c r="C292" s="103" t="s">
        <v>329</v>
      </c>
      <c r="D292" s="85"/>
      <c r="E292" s="129" t="s">
        <v>337</v>
      </c>
      <c r="F292" s="139" t="s">
        <v>337</v>
      </c>
      <c r="G292" s="109" t="s">
        <v>337</v>
      </c>
      <c r="H292" s="85" t="s">
        <v>108</v>
      </c>
      <c r="I292" s="85">
        <v>3</v>
      </c>
      <c r="J292" s="61">
        <v>224.4</v>
      </c>
      <c r="K292" s="108">
        <v>112.2</v>
      </c>
      <c r="L292" s="61">
        <f t="shared" si="25"/>
        <v>112.2</v>
      </c>
      <c r="M292" s="85">
        <v>10</v>
      </c>
      <c r="N292" s="2"/>
    </row>
    <row r="293" spans="1:14" ht="13.6" customHeight="1" x14ac:dyDescent="0.25">
      <c r="A293" s="125"/>
      <c r="B293" s="88"/>
      <c r="C293" s="103" t="s">
        <v>338</v>
      </c>
      <c r="D293" s="85"/>
      <c r="E293" s="129" t="s">
        <v>339</v>
      </c>
      <c r="F293" s="139" t="s">
        <v>339</v>
      </c>
      <c r="G293" s="109" t="s">
        <v>339</v>
      </c>
      <c r="H293" s="85" t="s">
        <v>108</v>
      </c>
      <c r="I293" s="85">
        <v>2</v>
      </c>
      <c r="J293" s="61">
        <v>79.599999999999994</v>
      </c>
      <c r="K293" s="108">
        <v>39.799999999999997</v>
      </c>
      <c r="L293" s="61">
        <f t="shared" si="25"/>
        <v>39.799999999999997</v>
      </c>
      <c r="M293" s="85">
        <v>10</v>
      </c>
      <c r="N293" s="2"/>
    </row>
    <row r="294" spans="1:14" ht="13.6" customHeight="1" x14ac:dyDescent="0.25">
      <c r="A294" s="125"/>
      <c r="B294" s="88"/>
      <c r="C294" s="103" t="s">
        <v>340</v>
      </c>
      <c r="D294" s="85"/>
      <c r="E294" s="129">
        <v>11371392</v>
      </c>
      <c r="F294" s="139">
        <v>11371392</v>
      </c>
      <c r="G294" s="109">
        <v>11371392</v>
      </c>
      <c r="H294" s="85" t="s">
        <v>108</v>
      </c>
      <c r="I294" s="85">
        <v>1</v>
      </c>
      <c r="J294" s="61">
        <v>1370</v>
      </c>
      <c r="K294" s="108">
        <v>685</v>
      </c>
      <c r="L294" s="61">
        <f t="shared" si="25"/>
        <v>685</v>
      </c>
      <c r="M294" s="85">
        <v>10</v>
      </c>
      <c r="N294" s="2"/>
    </row>
    <row r="295" spans="1:14" ht="13.6" customHeight="1" x14ac:dyDescent="0.25">
      <c r="A295" s="125"/>
      <c r="B295" s="88"/>
      <c r="C295" s="103" t="s">
        <v>341</v>
      </c>
      <c r="D295" s="85"/>
      <c r="E295" s="129" t="s">
        <v>342</v>
      </c>
      <c r="F295" s="139" t="s">
        <v>342</v>
      </c>
      <c r="G295" s="109" t="s">
        <v>342</v>
      </c>
      <c r="H295" s="85" t="s">
        <v>108</v>
      </c>
      <c r="I295" s="85">
        <v>2</v>
      </c>
      <c r="J295" s="61">
        <v>3850</v>
      </c>
      <c r="K295" s="108">
        <v>1925</v>
      </c>
      <c r="L295" s="61">
        <f t="shared" si="25"/>
        <v>1925</v>
      </c>
      <c r="M295" s="85">
        <v>10</v>
      </c>
      <c r="N295" s="2"/>
    </row>
    <row r="296" spans="1:14" ht="13.6" customHeight="1" x14ac:dyDescent="0.25">
      <c r="A296" s="125"/>
      <c r="B296" s="88"/>
      <c r="C296" s="103" t="s">
        <v>343</v>
      </c>
      <c r="D296" s="85"/>
      <c r="E296" s="129">
        <v>11371398</v>
      </c>
      <c r="F296" s="139">
        <v>11371398</v>
      </c>
      <c r="G296" s="109">
        <v>11371398</v>
      </c>
      <c r="H296" s="85" t="s">
        <v>108</v>
      </c>
      <c r="I296" s="85">
        <v>1</v>
      </c>
      <c r="J296" s="61">
        <v>350</v>
      </c>
      <c r="K296" s="108">
        <v>175</v>
      </c>
      <c r="L296" s="61">
        <f t="shared" si="25"/>
        <v>175</v>
      </c>
      <c r="M296" s="85">
        <v>10</v>
      </c>
      <c r="N296" s="2"/>
    </row>
    <row r="297" spans="1:14" ht="13.6" customHeight="1" x14ac:dyDescent="0.25">
      <c r="A297" s="125"/>
      <c r="B297" s="88"/>
      <c r="C297" s="111" t="s">
        <v>344</v>
      </c>
      <c r="D297" s="85"/>
      <c r="E297" s="129">
        <v>11371404</v>
      </c>
      <c r="F297" s="139">
        <v>11371404</v>
      </c>
      <c r="G297" s="93">
        <v>11371404</v>
      </c>
      <c r="H297" s="85" t="s">
        <v>108</v>
      </c>
      <c r="I297" s="85">
        <v>1</v>
      </c>
      <c r="J297" s="61">
        <v>5400</v>
      </c>
      <c r="K297" s="108">
        <v>2700</v>
      </c>
      <c r="L297" s="61">
        <f t="shared" si="25"/>
        <v>2700</v>
      </c>
      <c r="M297" s="85">
        <v>10</v>
      </c>
      <c r="N297" s="2"/>
    </row>
    <row r="298" spans="1:14" ht="13.6" customHeight="1" x14ac:dyDescent="0.25">
      <c r="A298" s="125"/>
      <c r="B298" s="88"/>
      <c r="C298" s="103" t="s">
        <v>345</v>
      </c>
      <c r="D298" s="85"/>
      <c r="E298" s="129">
        <v>11371414</v>
      </c>
      <c r="F298" s="139">
        <v>11371414</v>
      </c>
      <c r="G298" s="109">
        <v>11371414</v>
      </c>
      <c r="H298" s="85" t="s">
        <v>108</v>
      </c>
      <c r="I298" s="85">
        <v>1</v>
      </c>
      <c r="J298" s="61">
        <v>2900</v>
      </c>
      <c r="K298" s="108">
        <v>1450</v>
      </c>
      <c r="L298" s="61">
        <f t="shared" si="25"/>
        <v>1450</v>
      </c>
      <c r="M298" s="85">
        <v>10</v>
      </c>
      <c r="N298" s="2"/>
    </row>
    <row r="299" spans="1:14" ht="13.6" customHeight="1" x14ac:dyDescent="0.25">
      <c r="A299" s="125"/>
      <c r="B299" s="88"/>
      <c r="C299" s="103" t="s">
        <v>346</v>
      </c>
      <c r="D299" s="85"/>
      <c r="E299" s="129">
        <v>11371420</v>
      </c>
      <c r="F299" s="139">
        <v>11371420</v>
      </c>
      <c r="G299" s="109">
        <v>11371420</v>
      </c>
      <c r="H299" s="85" t="s">
        <v>108</v>
      </c>
      <c r="I299" s="85">
        <v>1</v>
      </c>
      <c r="J299" s="61">
        <v>72.3</v>
      </c>
      <c r="K299" s="108">
        <v>36.15</v>
      </c>
      <c r="L299" s="61">
        <f t="shared" si="25"/>
        <v>36.15</v>
      </c>
      <c r="M299" s="85">
        <v>10</v>
      </c>
      <c r="N299" s="2"/>
    </row>
    <row r="300" spans="1:14" ht="13.6" customHeight="1" x14ac:dyDescent="0.25">
      <c r="A300" s="125"/>
      <c r="B300" s="88"/>
      <c r="C300" s="103" t="s">
        <v>347</v>
      </c>
      <c r="D300" s="85"/>
      <c r="E300" s="129">
        <v>11371421</v>
      </c>
      <c r="F300" s="139">
        <v>11371421</v>
      </c>
      <c r="G300" s="109">
        <v>11371421</v>
      </c>
      <c r="H300" s="85" t="s">
        <v>108</v>
      </c>
      <c r="I300" s="85">
        <v>1</v>
      </c>
      <c r="J300" s="61">
        <v>68.45</v>
      </c>
      <c r="K300" s="108">
        <v>34.229999999999997</v>
      </c>
      <c r="L300" s="61">
        <f t="shared" si="25"/>
        <v>34.220000000000006</v>
      </c>
      <c r="M300" s="85">
        <v>10</v>
      </c>
      <c r="N300" s="2"/>
    </row>
    <row r="301" spans="1:14" ht="13.6" customHeight="1" x14ac:dyDescent="0.25">
      <c r="A301" s="125"/>
      <c r="B301" s="88"/>
      <c r="C301" s="103" t="s">
        <v>348</v>
      </c>
      <c r="D301" s="85"/>
      <c r="E301" s="129">
        <v>11371422</v>
      </c>
      <c r="F301" s="139">
        <v>11371422</v>
      </c>
      <c r="G301" s="109">
        <v>11371422</v>
      </c>
      <c r="H301" s="85" t="s">
        <v>108</v>
      </c>
      <c r="I301" s="85">
        <v>1</v>
      </c>
      <c r="J301" s="61">
        <v>49.8</v>
      </c>
      <c r="K301" s="108">
        <v>24.9</v>
      </c>
      <c r="L301" s="61">
        <f t="shared" si="25"/>
        <v>24.9</v>
      </c>
      <c r="M301" s="85">
        <v>10</v>
      </c>
      <c r="N301" s="2"/>
    </row>
    <row r="302" spans="1:14" ht="13.6" customHeight="1" x14ac:dyDescent="0.25">
      <c r="A302" s="125"/>
      <c r="B302" s="88"/>
      <c r="C302" s="103" t="s">
        <v>349</v>
      </c>
      <c r="D302" s="85"/>
      <c r="E302" s="129">
        <v>11371423</v>
      </c>
      <c r="F302" s="139">
        <v>11371423</v>
      </c>
      <c r="G302" s="109">
        <v>11371423</v>
      </c>
      <c r="H302" s="85" t="s">
        <v>108</v>
      </c>
      <c r="I302" s="85">
        <v>1</v>
      </c>
      <c r="J302" s="61">
        <v>48.5</v>
      </c>
      <c r="K302" s="108">
        <v>24.25</v>
      </c>
      <c r="L302" s="61">
        <f t="shared" si="25"/>
        <v>24.25</v>
      </c>
      <c r="M302" s="85">
        <v>10</v>
      </c>
      <c r="N302" s="2"/>
    </row>
    <row r="303" spans="1:14" ht="13.6" customHeight="1" x14ac:dyDescent="0.25">
      <c r="A303" s="125"/>
      <c r="B303" s="88"/>
      <c r="C303" s="103" t="s">
        <v>350</v>
      </c>
      <c r="D303" s="85"/>
      <c r="E303" s="129">
        <v>11371424</v>
      </c>
      <c r="F303" s="139">
        <v>11371424</v>
      </c>
      <c r="G303" s="109">
        <v>11371424</v>
      </c>
      <c r="H303" s="85" t="s">
        <v>108</v>
      </c>
      <c r="I303" s="85">
        <v>20</v>
      </c>
      <c r="J303" s="61">
        <v>175</v>
      </c>
      <c r="K303" s="108">
        <v>87.5</v>
      </c>
      <c r="L303" s="61">
        <f t="shared" si="25"/>
        <v>87.5</v>
      </c>
      <c r="M303" s="85">
        <v>10</v>
      </c>
      <c r="N303" s="2"/>
    </row>
    <row r="304" spans="1:14" ht="13.6" customHeight="1" x14ac:dyDescent="0.25">
      <c r="A304" s="125"/>
      <c r="B304" s="88"/>
      <c r="C304" s="103" t="s">
        <v>351</v>
      </c>
      <c r="D304" s="85"/>
      <c r="E304" s="129">
        <v>11371425</v>
      </c>
      <c r="F304" s="139">
        <v>11371425</v>
      </c>
      <c r="G304" s="109">
        <v>11371425</v>
      </c>
      <c r="H304" s="85" t="s">
        <v>108</v>
      </c>
      <c r="I304" s="85">
        <v>20</v>
      </c>
      <c r="J304" s="61">
        <v>158</v>
      </c>
      <c r="K304" s="108">
        <v>79</v>
      </c>
      <c r="L304" s="61">
        <f t="shared" si="25"/>
        <v>79</v>
      </c>
      <c r="M304" s="85">
        <v>10</v>
      </c>
      <c r="N304" s="2"/>
    </row>
    <row r="305" spans="1:14" ht="13.6" customHeight="1" x14ac:dyDescent="0.25">
      <c r="A305" s="125"/>
      <c r="B305" s="88"/>
      <c r="C305" s="103" t="s">
        <v>302</v>
      </c>
      <c r="D305" s="85"/>
      <c r="E305" s="129">
        <v>11371426</v>
      </c>
      <c r="F305" s="139">
        <v>11371426</v>
      </c>
      <c r="G305" s="109">
        <v>11371426</v>
      </c>
      <c r="H305" s="85" t="s">
        <v>108</v>
      </c>
      <c r="I305" s="85">
        <v>22</v>
      </c>
      <c r="J305" s="61">
        <v>1012</v>
      </c>
      <c r="K305" s="108">
        <v>506</v>
      </c>
      <c r="L305" s="61">
        <f t="shared" si="25"/>
        <v>506</v>
      </c>
      <c r="M305" s="85">
        <v>10</v>
      </c>
      <c r="N305" s="2"/>
    </row>
    <row r="306" spans="1:14" ht="13.6" customHeight="1" x14ac:dyDescent="0.25">
      <c r="A306" s="125"/>
      <c r="B306" s="88"/>
      <c r="C306" s="103" t="s">
        <v>352</v>
      </c>
      <c r="D306" s="85"/>
      <c r="E306" s="129">
        <v>11371427</v>
      </c>
      <c r="F306" s="139">
        <v>11371427</v>
      </c>
      <c r="G306" s="109">
        <v>11371427</v>
      </c>
      <c r="H306" s="85" t="s">
        <v>108</v>
      </c>
      <c r="I306" s="85">
        <v>1</v>
      </c>
      <c r="J306" s="61">
        <v>67.5</v>
      </c>
      <c r="K306" s="108">
        <v>33.75</v>
      </c>
      <c r="L306" s="61">
        <f t="shared" si="25"/>
        <v>33.75</v>
      </c>
      <c r="M306" s="85">
        <v>10</v>
      </c>
      <c r="N306" s="2"/>
    </row>
    <row r="307" spans="1:14" ht="13.6" customHeight="1" x14ac:dyDescent="0.25">
      <c r="A307" s="125"/>
      <c r="B307" s="88"/>
      <c r="C307" s="103" t="s">
        <v>324</v>
      </c>
      <c r="D307" s="85"/>
      <c r="E307" s="129">
        <v>11371428</v>
      </c>
      <c r="F307" s="139">
        <v>11371428</v>
      </c>
      <c r="G307" s="109">
        <v>11371428</v>
      </c>
      <c r="H307" s="85" t="s">
        <v>108</v>
      </c>
      <c r="I307" s="85">
        <v>5</v>
      </c>
      <c r="J307" s="61">
        <v>221</v>
      </c>
      <c r="K307" s="108">
        <v>110.5</v>
      </c>
      <c r="L307" s="61">
        <f t="shared" si="25"/>
        <v>110.5</v>
      </c>
      <c r="M307" s="85">
        <v>10</v>
      </c>
      <c r="N307" s="2"/>
    </row>
    <row r="308" spans="1:14" ht="13.6" customHeight="1" x14ac:dyDescent="0.25">
      <c r="A308" s="125"/>
      <c r="B308" s="88"/>
      <c r="C308" s="103" t="s">
        <v>353</v>
      </c>
      <c r="D308" s="85"/>
      <c r="E308" s="129">
        <v>11371430</v>
      </c>
      <c r="F308" s="139">
        <v>11371430</v>
      </c>
      <c r="G308" s="109">
        <v>11371430</v>
      </c>
      <c r="H308" s="85" t="s">
        <v>108</v>
      </c>
      <c r="I308" s="85">
        <v>1</v>
      </c>
      <c r="J308" s="61">
        <v>2420</v>
      </c>
      <c r="K308" s="108">
        <v>1210</v>
      </c>
      <c r="L308" s="61">
        <f t="shared" si="25"/>
        <v>1210</v>
      </c>
      <c r="M308" s="85">
        <v>10</v>
      </c>
      <c r="N308" s="2"/>
    </row>
    <row r="309" spans="1:14" ht="13.6" customHeight="1" x14ac:dyDescent="0.25">
      <c r="A309" s="125"/>
      <c r="B309" s="88"/>
      <c r="C309" s="103" t="s">
        <v>354</v>
      </c>
      <c r="D309" s="85"/>
      <c r="E309" s="129">
        <v>11371431</v>
      </c>
      <c r="F309" s="139">
        <v>11371431</v>
      </c>
      <c r="G309" s="109">
        <v>11371431</v>
      </c>
      <c r="H309" s="85" t="s">
        <v>108</v>
      </c>
      <c r="I309" s="85">
        <v>1</v>
      </c>
      <c r="J309" s="61">
        <v>2200</v>
      </c>
      <c r="K309" s="108">
        <v>1100</v>
      </c>
      <c r="L309" s="61">
        <f t="shared" si="25"/>
        <v>1100</v>
      </c>
      <c r="M309" s="85">
        <v>10</v>
      </c>
      <c r="N309" s="2"/>
    </row>
    <row r="310" spans="1:14" ht="13.6" customHeight="1" x14ac:dyDescent="0.25">
      <c r="A310" s="125"/>
      <c r="B310" s="88"/>
      <c r="C310" s="103" t="s">
        <v>355</v>
      </c>
      <c r="D310" s="85"/>
      <c r="E310" s="129">
        <v>11371436</v>
      </c>
      <c r="F310" s="139">
        <v>11371436</v>
      </c>
      <c r="G310" s="109">
        <v>11371436</v>
      </c>
      <c r="H310" s="85" t="s">
        <v>108</v>
      </c>
      <c r="I310" s="85">
        <v>1</v>
      </c>
      <c r="J310" s="61">
        <v>32.299999999999997</v>
      </c>
      <c r="K310" s="108">
        <v>16.149999999999999</v>
      </c>
      <c r="L310" s="61">
        <f t="shared" si="25"/>
        <v>16.149999999999999</v>
      </c>
      <c r="M310" s="85">
        <v>10</v>
      </c>
      <c r="N310" s="2"/>
    </row>
    <row r="311" spans="1:14" ht="13.6" customHeight="1" x14ac:dyDescent="0.25">
      <c r="A311" s="125"/>
      <c r="B311" s="88"/>
      <c r="C311" s="103" t="s">
        <v>356</v>
      </c>
      <c r="D311" s="85"/>
      <c r="E311" s="129">
        <v>11371438</v>
      </c>
      <c r="F311" s="139">
        <v>11371438</v>
      </c>
      <c r="G311" s="109">
        <v>11371438</v>
      </c>
      <c r="H311" s="85" t="s">
        <v>108</v>
      </c>
      <c r="I311" s="85">
        <v>1</v>
      </c>
      <c r="J311" s="61">
        <v>64</v>
      </c>
      <c r="K311" s="108">
        <v>32</v>
      </c>
      <c r="L311" s="61">
        <f t="shared" si="25"/>
        <v>32</v>
      </c>
      <c r="M311" s="85">
        <v>10</v>
      </c>
      <c r="N311" s="2"/>
    </row>
    <row r="312" spans="1:14" ht="13.6" customHeight="1" x14ac:dyDescent="0.25">
      <c r="A312" s="125"/>
      <c r="B312" s="88"/>
      <c r="C312" s="103" t="s">
        <v>357</v>
      </c>
      <c r="D312" s="85"/>
      <c r="E312" s="129">
        <v>11371451</v>
      </c>
      <c r="F312" s="139">
        <v>11371451</v>
      </c>
      <c r="G312" s="109">
        <v>11371451</v>
      </c>
      <c r="H312" s="85" t="s">
        <v>108</v>
      </c>
      <c r="I312" s="85">
        <v>1</v>
      </c>
      <c r="J312" s="61">
        <v>1240</v>
      </c>
      <c r="K312" s="108">
        <v>620</v>
      </c>
      <c r="L312" s="61">
        <f t="shared" si="25"/>
        <v>620</v>
      </c>
      <c r="M312" s="85">
        <v>10</v>
      </c>
      <c r="N312" s="2"/>
    </row>
    <row r="313" spans="1:14" ht="13.6" customHeight="1" x14ac:dyDescent="0.25">
      <c r="A313" s="125"/>
      <c r="B313" s="88"/>
      <c r="C313" s="103" t="s">
        <v>358</v>
      </c>
      <c r="D313" s="85"/>
      <c r="E313" s="129">
        <v>11371452</v>
      </c>
      <c r="F313" s="139">
        <v>11371452</v>
      </c>
      <c r="G313" s="109">
        <v>11371452</v>
      </c>
      <c r="H313" s="85" t="s">
        <v>108</v>
      </c>
      <c r="I313" s="85">
        <v>1</v>
      </c>
      <c r="J313" s="61">
        <v>785</v>
      </c>
      <c r="K313" s="108">
        <v>392.5</v>
      </c>
      <c r="L313" s="61">
        <f t="shared" si="25"/>
        <v>392.5</v>
      </c>
      <c r="M313" s="85">
        <v>10</v>
      </c>
      <c r="N313" s="2"/>
    </row>
    <row r="314" spans="1:14" ht="13.6" customHeight="1" x14ac:dyDescent="0.25">
      <c r="A314" s="125"/>
      <c r="B314" s="88"/>
      <c r="C314" s="103" t="s">
        <v>359</v>
      </c>
      <c r="D314" s="85"/>
      <c r="E314" s="129">
        <v>11371454</v>
      </c>
      <c r="F314" s="139">
        <v>11371454</v>
      </c>
      <c r="G314" s="109">
        <v>11371454</v>
      </c>
      <c r="H314" s="85" t="s">
        <v>108</v>
      </c>
      <c r="I314" s="85">
        <v>1</v>
      </c>
      <c r="J314" s="61">
        <v>830</v>
      </c>
      <c r="K314" s="108">
        <v>415</v>
      </c>
      <c r="L314" s="61">
        <f t="shared" si="25"/>
        <v>415</v>
      </c>
      <c r="M314" s="85">
        <v>10</v>
      </c>
      <c r="N314" s="2"/>
    </row>
    <row r="315" spans="1:14" ht="13.6" customHeight="1" x14ac:dyDescent="0.25">
      <c r="A315" s="125"/>
      <c r="B315" s="88"/>
      <c r="C315" s="103" t="s">
        <v>360</v>
      </c>
      <c r="D315" s="85"/>
      <c r="E315" s="129">
        <v>11371456</v>
      </c>
      <c r="F315" s="139">
        <v>11371456</v>
      </c>
      <c r="G315" s="109">
        <v>11371456</v>
      </c>
      <c r="H315" s="85" t="s">
        <v>108</v>
      </c>
      <c r="I315" s="85">
        <v>1</v>
      </c>
      <c r="J315" s="61">
        <v>2600</v>
      </c>
      <c r="K315" s="108">
        <v>1300</v>
      </c>
      <c r="L315" s="61">
        <f t="shared" si="25"/>
        <v>1300</v>
      </c>
      <c r="M315" s="85">
        <v>10</v>
      </c>
      <c r="N315" s="2"/>
    </row>
    <row r="316" spans="1:14" ht="13.6" customHeight="1" x14ac:dyDescent="0.25">
      <c r="A316" s="125"/>
      <c r="B316" s="88"/>
      <c r="C316" s="103" t="s">
        <v>361</v>
      </c>
      <c r="D316" s="85"/>
      <c r="E316" s="129">
        <v>11371457</v>
      </c>
      <c r="F316" s="139">
        <v>11371457</v>
      </c>
      <c r="G316" s="109">
        <v>11371457</v>
      </c>
      <c r="H316" s="85" t="s">
        <v>108</v>
      </c>
      <c r="I316" s="85">
        <v>1</v>
      </c>
      <c r="J316" s="61">
        <v>1100</v>
      </c>
      <c r="K316" s="108">
        <v>550</v>
      </c>
      <c r="L316" s="61">
        <f t="shared" si="25"/>
        <v>550</v>
      </c>
      <c r="M316" s="85">
        <v>10</v>
      </c>
      <c r="N316" s="2"/>
    </row>
    <row r="317" spans="1:14" ht="13.6" customHeight="1" x14ac:dyDescent="0.25">
      <c r="A317" s="125"/>
      <c r="B317" s="88"/>
      <c r="C317" s="103" t="s">
        <v>289</v>
      </c>
      <c r="D317" s="85"/>
      <c r="E317" s="129">
        <v>11371458</v>
      </c>
      <c r="F317" s="139">
        <v>11371458</v>
      </c>
      <c r="G317" s="109">
        <v>11371458</v>
      </c>
      <c r="H317" s="85" t="s">
        <v>108</v>
      </c>
      <c r="I317" s="85">
        <v>1</v>
      </c>
      <c r="J317" s="61">
        <v>600</v>
      </c>
      <c r="K317" s="108">
        <v>300</v>
      </c>
      <c r="L317" s="61">
        <f t="shared" si="25"/>
        <v>300</v>
      </c>
      <c r="M317" s="85">
        <v>10</v>
      </c>
      <c r="N317" s="2"/>
    </row>
    <row r="318" spans="1:14" ht="13.6" customHeight="1" x14ac:dyDescent="0.25">
      <c r="A318" s="125"/>
      <c r="B318" s="88"/>
      <c r="C318" s="103" t="s">
        <v>362</v>
      </c>
      <c r="D318" s="85"/>
      <c r="E318" s="129">
        <v>11371459</v>
      </c>
      <c r="F318" s="139">
        <v>11371459</v>
      </c>
      <c r="G318" s="109">
        <v>11371459</v>
      </c>
      <c r="H318" s="85" t="s">
        <v>108</v>
      </c>
      <c r="I318" s="85">
        <v>1</v>
      </c>
      <c r="J318" s="61">
        <v>3250</v>
      </c>
      <c r="K318" s="108">
        <v>1625</v>
      </c>
      <c r="L318" s="61">
        <f t="shared" si="25"/>
        <v>1625</v>
      </c>
      <c r="M318" s="85">
        <v>10</v>
      </c>
      <c r="N318" s="2"/>
    </row>
    <row r="319" spans="1:14" ht="13.6" customHeight="1" x14ac:dyDescent="0.25">
      <c r="A319" s="125"/>
      <c r="B319" s="88"/>
      <c r="C319" s="103" t="s">
        <v>363</v>
      </c>
      <c r="D319" s="85"/>
      <c r="E319" s="129">
        <v>11371460</v>
      </c>
      <c r="F319" s="139">
        <v>11371460</v>
      </c>
      <c r="G319" s="109">
        <v>11371460</v>
      </c>
      <c r="H319" s="85" t="s">
        <v>108</v>
      </c>
      <c r="I319" s="85">
        <v>1</v>
      </c>
      <c r="J319" s="61">
        <v>1650</v>
      </c>
      <c r="K319" s="108">
        <v>825</v>
      </c>
      <c r="L319" s="61">
        <f t="shared" si="25"/>
        <v>825</v>
      </c>
      <c r="M319" s="85">
        <v>10</v>
      </c>
      <c r="N319" s="2"/>
    </row>
    <row r="320" spans="1:14" ht="13.6" customHeight="1" x14ac:dyDescent="0.25">
      <c r="A320" s="125"/>
      <c r="B320" s="88"/>
      <c r="C320" s="112" t="s">
        <v>364</v>
      </c>
      <c r="D320" s="85"/>
      <c r="E320" s="129">
        <v>11371461</v>
      </c>
      <c r="F320" s="139">
        <v>11371461</v>
      </c>
      <c r="G320" s="93">
        <v>11371461</v>
      </c>
      <c r="H320" s="85" t="s">
        <v>108</v>
      </c>
      <c r="I320" s="85">
        <v>1</v>
      </c>
      <c r="J320" s="61">
        <v>2399</v>
      </c>
      <c r="K320" s="108">
        <v>1199.5</v>
      </c>
      <c r="L320" s="61">
        <f t="shared" si="25"/>
        <v>1199.5</v>
      </c>
      <c r="M320" s="85">
        <v>10</v>
      </c>
      <c r="N320" s="2"/>
    </row>
    <row r="321" spans="1:14" ht="13.6" customHeight="1" x14ac:dyDescent="0.25">
      <c r="A321" s="125"/>
      <c r="B321" s="88"/>
      <c r="C321" s="103" t="s">
        <v>365</v>
      </c>
      <c r="D321" s="85"/>
      <c r="E321" s="129">
        <v>11371367</v>
      </c>
      <c r="F321" s="139">
        <v>11371367</v>
      </c>
      <c r="G321" s="109">
        <v>11371367</v>
      </c>
      <c r="H321" s="85" t="s">
        <v>108</v>
      </c>
      <c r="I321" s="85">
        <v>1</v>
      </c>
      <c r="J321" s="61">
        <v>4998</v>
      </c>
      <c r="K321" s="108">
        <v>2499</v>
      </c>
      <c r="L321" s="61">
        <f t="shared" si="25"/>
        <v>2499</v>
      </c>
      <c r="M321" s="85">
        <v>10</v>
      </c>
      <c r="N321" s="2"/>
    </row>
    <row r="322" spans="1:14" ht="13.6" customHeight="1" x14ac:dyDescent="0.25">
      <c r="A322" s="125"/>
      <c r="B322" s="88"/>
      <c r="C322" s="112" t="s">
        <v>366</v>
      </c>
      <c r="D322" s="85"/>
      <c r="E322" s="129">
        <v>11371368</v>
      </c>
      <c r="F322" s="139">
        <v>11371368</v>
      </c>
      <c r="G322" s="93">
        <v>11371368</v>
      </c>
      <c r="H322" s="85" t="s">
        <v>108</v>
      </c>
      <c r="I322" s="85">
        <v>1</v>
      </c>
      <c r="J322" s="61">
        <v>1200</v>
      </c>
      <c r="K322" s="100">
        <v>600</v>
      </c>
      <c r="L322" s="61">
        <f t="shared" ref="L322:L324" si="26">J322-K322</f>
        <v>600</v>
      </c>
      <c r="M322" s="85">
        <v>10</v>
      </c>
      <c r="N322" s="2"/>
    </row>
    <row r="323" spans="1:14" ht="13.6" customHeight="1" x14ac:dyDescent="0.25">
      <c r="A323" s="125"/>
      <c r="B323" s="88"/>
      <c r="C323" s="103" t="s">
        <v>367</v>
      </c>
      <c r="D323" s="85"/>
      <c r="E323" s="129">
        <v>11371462</v>
      </c>
      <c r="F323" s="139">
        <v>11371462</v>
      </c>
      <c r="G323" s="109">
        <v>11371462</v>
      </c>
      <c r="H323" s="85" t="s">
        <v>108</v>
      </c>
      <c r="I323" s="85">
        <v>1</v>
      </c>
      <c r="J323" s="61">
        <v>699</v>
      </c>
      <c r="K323" s="108">
        <v>349.5</v>
      </c>
      <c r="L323" s="61">
        <f t="shared" si="26"/>
        <v>349.5</v>
      </c>
      <c r="M323" s="85">
        <v>10</v>
      </c>
      <c r="N323" s="2"/>
    </row>
    <row r="324" spans="1:14" ht="13.6" customHeight="1" x14ac:dyDescent="0.25">
      <c r="A324" s="125"/>
      <c r="B324" s="88"/>
      <c r="C324" s="163" t="s">
        <v>152</v>
      </c>
      <c r="D324" s="164"/>
      <c r="E324" s="86"/>
      <c r="F324" s="87"/>
      <c r="G324" s="109"/>
      <c r="H324" s="85"/>
      <c r="I324" s="10">
        <f>SUM(I193:I323)</f>
        <v>476</v>
      </c>
      <c r="J324" s="97">
        <v>103415.85</v>
      </c>
      <c r="K324" s="113">
        <v>51707.93</v>
      </c>
      <c r="L324" s="97">
        <f t="shared" si="26"/>
        <v>51707.920000000006</v>
      </c>
      <c r="M324" s="90"/>
      <c r="N324" s="2"/>
    </row>
    <row r="325" spans="1:14" ht="13.6" customHeight="1" x14ac:dyDescent="0.25">
      <c r="A325" s="125"/>
      <c r="B325" s="88"/>
      <c r="C325" s="166" t="s">
        <v>214</v>
      </c>
      <c r="D325" s="167"/>
      <c r="E325" s="167"/>
      <c r="F325" s="167"/>
      <c r="G325" s="167"/>
      <c r="H325" s="167"/>
      <c r="I325" s="167"/>
      <c r="J325" s="167"/>
      <c r="K325" s="168"/>
      <c r="L325" s="85"/>
      <c r="M325" s="90"/>
      <c r="N325" s="2"/>
    </row>
    <row r="326" spans="1:14" ht="13.6" customHeight="1" x14ac:dyDescent="0.25">
      <c r="A326" s="125"/>
      <c r="B326" s="88"/>
      <c r="C326" s="103" t="s">
        <v>371</v>
      </c>
      <c r="D326" s="114"/>
      <c r="E326" s="163">
        <v>11370384</v>
      </c>
      <c r="F326" s="164"/>
      <c r="G326" s="109"/>
      <c r="H326" s="85"/>
      <c r="I326" s="94">
        <v>1</v>
      </c>
      <c r="J326" s="108">
        <v>699</v>
      </c>
      <c r="K326" s="108">
        <f>J326*50%</f>
        <v>349.5</v>
      </c>
      <c r="L326" s="61">
        <f t="shared" ref="L326:L360" si="27">J326-K326</f>
        <v>349.5</v>
      </c>
      <c r="M326" s="85">
        <v>10</v>
      </c>
      <c r="N326" s="2"/>
    </row>
    <row r="327" spans="1:14" ht="13.6" customHeight="1" x14ac:dyDescent="0.25">
      <c r="A327" s="125"/>
      <c r="B327" s="88"/>
      <c r="C327" s="103" t="s">
        <v>372</v>
      </c>
      <c r="D327" s="114"/>
      <c r="E327" s="163">
        <v>11360384</v>
      </c>
      <c r="F327" s="164">
        <v>11360384</v>
      </c>
      <c r="G327" s="109"/>
      <c r="H327" s="85"/>
      <c r="I327" s="94">
        <v>1</v>
      </c>
      <c r="J327" s="108">
        <v>26.67</v>
      </c>
      <c r="K327" s="108">
        <f t="shared" ref="K327:K359" si="28">J327*50%</f>
        <v>13.335000000000001</v>
      </c>
      <c r="L327" s="61">
        <f t="shared" si="27"/>
        <v>13.335000000000001</v>
      </c>
      <c r="M327" s="85">
        <v>10</v>
      </c>
      <c r="N327" s="2"/>
    </row>
    <row r="328" spans="1:14" ht="13.6" customHeight="1" x14ac:dyDescent="0.25">
      <c r="A328" s="125"/>
      <c r="B328" s="88"/>
      <c r="C328" s="103" t="s">
        <v>291</v>
      </c>
      <c r="D328" s="114"/>
      <c r="E328" s="163" t="s">
        <v>373</v>
      </c>
      <c r="F328" s="164" t="s">
        <v>373</v>
      </c>
      <c r="G328" s="109"/>
      <c r="H328" s="85"/>
      <c r="I328" s="94">
        <v>2</v>
      </c>
      <c r="J328" s="108">
        <v>600</v>
      </c>
      <c r="K328" s="108">
        <f t="shared" si="28"/>
        <v>300</v>
      </c>
      <c r="L328" s="61">
        <f t="shared" si="27"/>
        <v>300</v>
      </c>
      <c r="M328" s="85">
        <v>10</v>
      </c>
      <c r="N328" s="2"/>
    </row>
    <row r="329" spans="1:14" ht="13.6" customHeight="1" x14ac:dyDescent="0.25">
      <c r="A329" s="125"/>
      <c r="B329" s="88"/>
      <c r="C329" s="103" t="s">
        <v>374</v>
      </c>
      <c r="D329" s="114"/>
      <c r="E329" s="163">
        <v>11370368</v>
      </c>
      <c r="F329" s="164">
        <v>11370368</v>
      </c>
      <c r="G329" s="109"/>
      <c r="H329" s="85"/>
      <c r="I329" s="94">
        <v>1</v>
      </c>
      <c r="J329" s="108">
        <v>72</v>
      </c>
      <c r="K329" s="108">
        <f t="shared" si="28"/>
        <v>36</v>
      </c>
      <c r="L329" s="61">
        <f t="shared" si="27"/>
        <v>36</v>
      </c>
      <c r="M329" s="85">
        <v>10</v>
      </c>
      <c r="N329" s="2"/>
    </row>
    <row r="330" spans="1:14" ht="13.6" customHeight="1" x14ac:dyDescent="0.25">
      <c r="A330" s="125"/>
      <c r="B330" s="88"/>
      <c r="C330" s="103" t="s">
        <v>175</v>
      </c>
      <c r="D330" s="114"/>
      <c r="E330" s="163">
        <v>11360394</v>
      </c>
      <c r="F330" s="164">
        <v>11360394</v>
      </c>
      <c r="G330" s="109"/>
      <c r="H330" s="85"/>
      <c r="I330" s="94">
        <v>1</v>
      </c>
      <c r="J330" s="108">
        <v>10</v>
      </c>
      <c r="K330" s="108">
        <f t="shared" si="28"/>
        <v>5</v>
      </c>
      <c r="L330" s="61">
        <f t="shared" si="27"/>
        <v>5</v>
      </c>
      <c r="M330" s="85">
        <v>10</v>
      </c>
      <c r="N330" s="2"/>
    </row>
    <row r="331" spans="1:14" ht="13.6" customHeight="1" x14ac:dyDescent="0.25">
      <c r="A331" s="125"/>
      <c r="B331" s="88"/>
      <c r="C331" s="103" t="s">
        <v>170</v>
      </c>
      <c r="D331" s="114"/>
      <c r="E331" s="163">
        <v>11360423</v>
      </c>
      <c r="F331" s="164">
        <v>11360423</v>
      </c>
      <c r="G331" s="109"/>
      <c r="H331" s="85"/>
      <c r="I331" s="94">
        <v>1</v>
      </c>
      <c r="J331" s="108">
        <v>144</v>
      </c>
      <c r="K331" s="108">
        <f t="shared" si="28"/>
        <v>72</v>
      </c>
      <c r="L331" s="61">
        <f t="shared" si="27"/>
        <v>72</v>
      </c>
      <c r="M331" s="85">
        <v>10</v>
      </c>
      <c r="N331" s="2"/>
    </row>
    <row r="332" spans="1:14" ht="13.6" customHeight="1" x14ac:dyDescent="0.25">
      <c r="A332" s="125"/>
      <c r="B332" s="88"/>
      <c r="C332" s="103" t="s">
        <v>375</v>
      </c>
      <c r="D332" s="114"/>
      <c r="E332" s="163" t="s">
        <v>376</v>
      </c>
      <c r="F332" s="164" t="s">
        <v>376</v>
      </c>
      <c r="G332" s="109"/>
      <c r="H332" s="85"/>
      <c r="I332" s="94">
        <v>10</v>
      </c>
      <c r="J332" s="108">
        <v>1301.72</v>
      </c>
      <c r="K332" s="108">
        <f t="shared" si="28"/>
        <v>650.86</v>
      </c>
      <c r="L332" s="61">
        <f t="shared" si="27"/>
        <v>650.86</v>
      </c>
      <c r="M332" s="85">
        <v>10</v>
      </c>
      <c r="N332" s="2"/>
    </row>
    <row r="333" spans="1:14" ht="13.6" customHeight="1" x14ac:dyDescent="0.25">
      <c r="A333" s="125"/>
      <c r="B333" s="88"/>
      <c r="C333" s="103" t="s">
        <v>190</v>
      </c>
      <c r="D333" s="114"/>
      <c r="E333" s="163" t="s">
        <v>377</v>
      </c>
      <c r="F333" s="164" t="s">
        <v>377</v>
      </c>
      <c r="G333" s="109"/>
      <c r="H333" s="85"/>
      <c r="I333" s="94">
        <v>12</v>
      </c>
      <c r="J333" s="108">
        <v>1590.71</v>
      </c>
      <c r="K333" s="108">
        <f t="shared" si="28"/>
        <v>795.35500000000002</v>
      </c>
      <c r="L333" s="61">
        <f t="shared" si="27"/>
        <v>795.35500000000002</v>
      </c>
      <c r="M333" s="85">
        <v>10</v>
      </c>
      <c r="N333" s="2"/>
    </row>
    <row r="334" spans="1:14" ht="13.6" customHeight="1" x14ac:dyDescent="0.25">
      <c r="A334" s="125"/>
      <c r="B334" s="88"/>
      <c r="C334" s="103" t="s">
        <v>378</v>
      </c>
      <c r="D334" s="114"/>
      <c r="E334" s="163">
        <v>11360157</v>
      </c>
      <c r="F334" s="164">
        <v>11360157</v>
      </c>
      <c r="G334" s="109"/>
      <c r="H334" s="85"/>
      <c r="I334" s="94">
        <v>1</v>
      </c>
      <c r="J334" s="108">
        <v>280</v>
      </c>
      <c r="K334" s="108">
        <f t="shared" si="28"/>
        <v>140</v>
      </c>
      <c r="L334" s="61">
        <f t="shared" si="27"/>
        <v>140</v>
      </c>
      <c r="M334" s="85">
        <v>10</v>
      </c>
      <c r="N334" s="2"/>
    </row>
    <row r="335" spans="1:14" ht="13.6" customHeight="1" x14ac:dyDescent="0.25">
      <c r="A335" s="125"/>
      <c r="B335" s="88"/>
      <c r="C335" s="99" t="s">
        <v>372</v>
      </c>
      <c r="D335" s="114"/>
      <c r="E335" s="163">
        <v>11360322</v>
      </c>
      <c r="F335" s="164">
        <v>11360322</v>
      </c>
      <c r="G335" s="109"/>
      <c r="H335" s="85"/>
      <c r="I335" s="115">
        <v>1</v>
      </c>
      <c r="J335" s="100">
        <v>33.049999999999997</v>
      </c>
      <c r="K335" s="108">
        <f t="shared" si="28"/>
        <v>16.524999999999999</v>
      </c>
      <c r="L335" s="61">
        <f t="shared" si="27"/>
        <v>16.524999999999999</v>
      </c>
      <c r="M335" s="85">
        <v>10</v>
      </c>
      <c r="N335" s="2"/>
    </row>
    <row r="336" spans="1:14" ht="13.6" customHeight="1" x14ac:dyDescent="0.25">
      <c r="A336" s="125"/>
      <c r="B336" s="88"/>
      <c r="C336" s="103" t="s">
        <v>374</v>
      </c>
      <c r="D336" s="114"/>
      <c r="E336" s="163" t="s">
        <v>379</v>
      </c>
      <c r="F336" s="164" t="s">
        <v>379</v>
      </c>
      <c r="G336" s="109"/>
      <c r="H336" s="85"/>
      <c r="I336" s="94">
        <v>2</v>
      </c>
      <c r="J336" s="108">
        <v>95.69</v>
      </c>
      <c r="K336" s="108">
        <f t="shared" si="28"/>
        <v>47.844999999999999</v>
      </c>
      <c r="L336" s="61">
        <f t="shared" si="27"/>
        <v>47.844999999999999</v>
      </c>
      <c r="M336" s="85">
        <v>10</v>
      </c>
      <c r="N336" s="2"/>
    </row>
    <row r="337" spans="1:14" ht="13.6" customHeight="1" x14ac:dyDescent="0.25">
      <c r="A337" s="125"/>
      <c r="B337" s="88"/>
      <c r="C337" s="103" t="s">
        <v>380</v>
      </c>
      <c r="D337" s="114"/>
      <c r="E337" s="163">
        <v>11370370</v>
      </c>
      <c r="F337" s="164">
        <v>11370370</v>
      </c>
      <c r="G337" s="109"/>
      <c r="H337" s="85"/>
      <c r="I337" s="94">
        <v>1</v>
      </c>
      <c r="J337" s="108">
        <v>84.5</v>
      </c>
      <c r="K337" s="108">
        <f t="shared" si="28"/>
        <v>42.25</v>
      </c>
      <c r="L337" s="61">
        <f t="shared" si="27"/>
        <v>42.25</v>
      </c>
      <c r="M337" s="85">
        <v>10</v>
      </c>
      <c r="N337" s="2"/>
    </row>
    <row r="338" spans="1:14" ht="13.6" customHeight="1" x14ac:dyDescent="0.25">
      <c r="A338" s="125"/>
      <c r="B338" s="88"/>
      <c r="C338" s="112" t="s">
        <v>381</v>
      </c>
      <c r="D338" s="114"/>
      <c r="E338" s="163">
        <v>11370643</v>
      </c>
      <c r="F338" s="164">
        <v>11370643</v>
      </c>
      <c r="G338" s="109"/>
      <c r="H338" s="85"/>
      <c r="I338" s="115">
        <v>1</v>
      </c>
      <c r="J338" s="100">
        <v>150</v>
      </c>
      <c r="K338" s="100">
        <f t="shared" si="28"/>
        <v>75</v>
      </c>
      <c r="L338" s="61">
        <f t="shared" si="27"/>
        <v>75</v>
      </c>
      <c r="M338" s="85">
        <v>10</v>
      </c>
      <c r="N338" s="2"/>
    </row>
    <row r="339" spans="1:14" ht="13.6" customHeight="1" x14ac:dyDescent="0.25">
      <c r="A339" s="125"/>
      <c r="B339" s="88"/>
      <c r="C339" s="103" t="s">
        <v>170</v>
      </c>
      <c r="D339" s="114"/>
      <c r="E339" s="163">
        <v>11370669</v>
      </c>
      <c r="F339" s="164">
        <v>11370669</v>
      </c>
      <c r="G339" s="109"/>
      <c r="H339" s="85"/>
      <c r="I339" s="94">
        <v>1</v>
      </c>
      <c r="J339" s="108">
        <v>48</v>
      </c>
      <c r="K339" s="108">
        <f t="shared" si="28"/>
        <v>24</v>
      </c>
      <c r="L339" s="61">
        <f t="shared" si="27"/>
        <v>24</v>
      </c>
      <c r="M339" s="85">
        <v>10</v>
      </c>
      <c r="N339" s="2"/>
    </row>
    <row r="340" spans="1:14" ht="13.6" customHeight="1" x14ac:dyDescent="0.25">
      <c r="A340" s="125"/>
      <c r="B340" s="88"/>
      <c r="C340" s="103" t="s">
        <v>382</v>
      </c>
      <c r="D340" s="114"/>
      <c r="E340" s="163" t="s">
        <v>383</v>
      </c>
      <c r="F340" s="164" t="s">
        <v>383</v>
      </c>
      <c r="G340" s="109"/>
      <c r="H340" s="85"/>
      <c r="I340" s="94">
        <v>2</v>
      </c>
      <c r="J340" s="108">
        <v>370.01</v>
      </c>
      <c r="K340" s="108">
        <f t="shared" si="28"/>
        <v>185.005</v>
      </c>
      <c r="L340" s="61">
        <f t="shared" si="27"/>
        <v>185.005</v>
      </c>
      <c r="M340" s="85">
        <v>10</v>
      </c>
      <c r="N340" s="2"/>
    </row>
    <row r="341" spans="1:14" ht="13.6" customHeight="1" x14ac:dyDescent="0.25">
      <c r="A341" s="125"/>
      <c r="B341" s="88"/>
      <c r="C341" s="103" t="s">
        <v>384</v>
      </c>
      <c r="D341" s="114"/>
      <c r="E341" s="163">
        <v>11370973</v>
      </c>
      <c r="F341" s="164">
        <v>11370973</v>
      </c>
      <c r="G341" s="109"/>
      <c r="H341" s="85"/>
      <c r="I341" s="94">
        <v>1</v>
      </c>
      <c r="J341" s="108">
        <v>132</v>
      </c>
      <c r="K341" s="108">
        <f t="shared" si="28"/>
        <v>66</v>
      </c>
      <c r="L341" s="61">
        <f t="shared" si="27"/>
        <v>66</v>
      </c>
      <c r="M341" s="85">
        <v>10</v>
      </c>
      <c r="N341" s="2"/>
    </row>
    <row r="342" spans="1:14" ht="13.6" customHeight="1" x14ac:dyDescent="0.25">
      <c r="A342" s="125"/>
      <c r="B342" s="88"/>
      <c r="C342" s="103" t="s">
        <v>385</v>
      </c>
      <c r="D342" s="114"/>
      <c r="E342" s="163">
        <v>113711070</v>
      </c>
      <c r="F342" s="164">
        <v>113711070</v>
      </c>
      <c r="G342" s="109"/>
      <c r="H342" s="85"/>
      <c r="I342" s="94">
        <v>1</v>
      </c>
      <c r="J342" s="108">
        <v>339</v>
      </c>
      <c r="K342" s="108">
        <f t="shared" si="28"/>
        <v>169.5</v>
      </c>
      <c r="L342" s="61">
        <f t="shared" si="27"/>
        <v>169.5</v>
      </c>
      <c r="M342" s="85">
        <v>10</v>
      </c>
      <c r="N342" s="2"/>
    </row>
    <row r="343" spans="1:14" ht="13.6" customHeight="1" x14ac:dyDescent="0.25">
      <c r="A343" s="125"/>
      <c r="B343" s="88"/>
      <c r="C343" s="103" t="s">
        <v>386</v>
      </c>
      <c r="D343" s="114"/>
      <c r="E343" s="163">
        <v>11371158</v>
      </c>
      <c r="F343" s="164">
        <v>11371158</v>
      </c>
      <c r="G343" s="109"/>
      <c r="H343" s="85"/>
      <c r="I343" s="94">
        <v>1</v>
      </c>
      <c r="J343" s="108">
        <v>53</v>
      </c>
      <c r="K343" s="108">
        <f t="shared" si="28"/>
        <v>26.5</v>
      </c>
      <c r="L343" s="61">
        <f t="shared" si="27"/>
        <v>26.5</v>
      </c>
      <c r="M343" s="85">
        <v>10</v>
      </c>
      <c r="N343" s="2"/>
    </row>
    <row r="344" spans="1:14" ht="13.6" customHeight="1" x14ac:dyDescent="0.25">
      <c r="A344" s="125"/>
      <c r="B344" s="88"/>
      <c r="C344" s="112" t="s">
        <v>387</v>
      </c>
      <c r="D344" s="114"/>
      <c r="E344" s="163">
        <v>11371371</v>
      </c>
      <c r="F344" s="164">
        <v>11371371</v>
      </c>
      <c r="G344" s="109"/>
      <c r="H344" s="85"/>
      <c r="I344" s="115">
        <v>1</v>
      </c>
      <c r="J344" s="100">
        <v>4099.9799999999996</v>
      </c>
      <c r="K344" s="100">
        <f t="shared" si="28"/>
        <v>2049.9899999999998</v>
      </c>
      <c r="L344" s="61">
        <f t="shared" si="27"/>
        <v>2049.9899999999998</v>
      </c>
      <c r="M344" s="85">
        <v>10</v>
      </c>
      <c r="N344" s="2"/>
    </row>
    <row r="345" spans="1:14" ht="13.6" customHeight="1" x14ac:dyDescent="0.25">
      <c r="A345" s="125"/>
      <c r="B345" s="88"/>
      <c r="C345" s="103" t="s">
        <v>388</v>
      </c>
      <c r="D345" s="114"/>
      <c r="E345" s="163">
        <v>11371372</v>
      </c>
      <c r="F345" s="164">
        <v>11371372</v>
      </c>
      <c r="G345" s="109"/>
      <c r="H345" s="85"/>
      <c r="I345" s="94">
        <v>1</v>
      </c>
      <c r="J345" s="108">
        <v>5250</v>
      </c>
      <c r="K345" s="108">
        <f t="shared" si="28"/>
        <v>2625</v>
      </c>
      <c r="L345" s="61">
        <f t="shared" si="27"/>
        <v>2625</v>
      </c>
      <c r="M345" s="85">
        <v>10</v>
      </c>
      <c r="N345" s="2"/>
    </row>
    <row r="346" spans="1:14" ht="13.6" customHeight="1" x14ac:dyDescent="0.25">
      <c r="A346" s="125"/>
      <c r="B346" s="88"/>
      <c r="C346" s="103" t="s">
        <v>389</v>
      </c>
      <c r="D346" s="114"/>
      <c r="E346" s="163">
        <v>11371373</v>
      </c>
      <c r="F346" s="164">
        <v>11371373</v>
      </c>
      <c r="G346" s="109"/>
      <c r="H346" s="85"/>
      <c r="I346" s="94">
        <v>1</v>
      </c>
      <c r="J346" s="108">
        <v>2599.98</v>
      </c>
      <c r="K346" s="108">
        <f t="shared" si="28"/>
        <v>1299.99</v>
      </c>
      <c r="L346" s="61">
        <f t="shared" si="27"/>
        <v>1299.99</v>
      </c>
      <c r="M346" s="85">
        <v>10</v>
      </c>
      <c r="N346" s="2"/>
    </row>
    <row r="347" spans="1:14" ht="13.6" customHeight="1" x14ac:dyDescent="0.25">
      <c r="A347" s="125"/>
      <c r="B347" s="88"/>
      <c r="C347" s="103" t="s">
        <v>382</v>
      </c>
      <c r="D347" s="114"/>
      <c r="E347" s="163" t="s">
        <v>390</v>
      </c>
      <c r="F347" s="164" t="s">
        <v>390</v>
      </c>
      <c r="G347" s="109"/>
      <c r="H347" s="85"/>
      <c r="I347" s="94">
        <v>2</v>
      </c>
      <c r="J347" s="108">
        <v>220</v>
      </c>
      <c r="K347" s="108">
        <f t="shared" si="28"/>
        <v>110</v>
      </c>
      <c r="L347" s="61">
        <f t="shared" si="27"/>
        <v>110</v>
      </c>
      <c r="M347" s="85">
        <v>10</v>
      </c>
      <c r="N347" s="2"/>
    </row>
    <row r="348" spans="1:14" ht="13.6" customHeight="1" x14ac:dyDescent="0.25">
      <c r="A348" s="125"/>
      <c r="B348" s="88"/>
      <c r="C348" s="112" t="s">
        <v>391</v>
      </c>
      <c r="D348" s="114"/>
      <c r="E348" s="163">
        <v>11371432</v>
      </c>
      <c r="F348" s="164">
        <v>11371432</v>
      </c>
      <c r="G348" s="109"/>
      <c r="H348" s="85"/>
      <c r="I348" s="115">
        <v>1</v>
      </c>
      <c r="J348" s="100">
        <v>6500</v>
      </c>
      <c r="K348" s="100">
        <f t="shared" si="28"/>
        <v>3250</v>
      </c>
      <c r="L348" s="61">
        <f t="shared" si="27"/>
        <v>3250</v>
      </c>
      <c r="M348" s="85">
        <v>10</v>
      </c>
      <c r="N348" s="2"/>
    </row>
    <row r="349" spans="1:14" ht="13.6" customHeight="1" x14ac:dyDescent="0.25">
      <c r="A349" s="125"/>
      <c r="B349" s="88"/>
      <c r="C349" s="112" t="s">
        <v>392</v>
      </c>
      <c r="D349" s="114"/>
      <c r="E349" s="163">
        <v>11371434</v>
      </c>
      <c r="F349" s="164">
        <v>11371434</v>
      </c>
      <c r="G349" s="109"/>
      <c r="H349" s="85"/>
      <c r="I349" s="115">
        <v>1</v>
      </c>
      <c r="J349" s="100">
        <v>1500</v>
      </c>
      <c r="K349" s="100">
        <f t="shared" si="28"/>
        <v>750</v>
      </c>
      <c r="L349" s="61">
        <f t="shared" si="27"/>
        <v>750</v>
      </c>
      <c r="M349" s="85">
        <v>10</v>
      </c>
      <c r="N349" s="2"/>
    </row>
    <row r="350" spans="1:14" ht="13.6" customHeight="1" x14ac:dyDescent="0.25">
      <c r="A350" s="125"/>
      <c r="B350" s="88"/>
      <c r="C350" s="103" t="s">
        <v>393</v>
      </c>
      <c r="D350" s="114"/>
      <c r="E350" s="163">
        <v>11370106</v>
      </c>
      <c r="F350" s="164">
        <v>11370106</v>
      </c>
      <c r="G350" s="109"/>
      <c r="H350" s="85"/>
      <c r="I350" s="94">
        <v>1</v>
      </c>
      <c r="J350" s="108">
        <v>170</v>
      </c>
      <c r="K350" s="108">
        <f t="shared" si="28"/>
        <v>85</v>
      </c>
      <c r="L350" s="61">
        <f t="shared" si="27"/>
        <v>85</v>
      </c>
      <c r="M350" s="85">
        <v>10</v>
      </c>
      <c r="N350" s="2"/>
    </row>
    <row r="351" spans="1:14" ht="13.6" customHeight="1" x14ac:dyDescent="0.25">
      <c r="A351" s="125"/>
      <c r="B351" s="88"/>
      <c r="C351" s="99" t="s">
        <v>394</v>
      </c>
      <c r="D351" s="114"/>
      <c r="E351" s="163" t="s">
        <v>395</v>
      </c>
      <c r="F351" s="164" t="s">
        <v>395</v>
      </c>
      <c r="G351" s="109"/>
      <c r="H351" s="85"/>
      <c r="I351" s="115">
        <v>3</v>
      </c>
      <c r="J351" s="100">
        <v>287.27999999999997</v>
      </c>
      <c r="K351" s="100">
        <f t="shared" si="28"/>
        <v>143.63999999999999</v>
      </c>
      <c r="L351" s="61">
        <f t="shared" si="27"/>
        <v>143.63999999999999</v>
      </c>
      <c r="M351" s="85">
        <v>10</v>
      </c>
      <c r="N351" s="2"/>
    </row>
    <row r="352" spans="1:14" ht="13.6" customHeight="1" x14ac:dyDescent="0.25">
      <c r="A352" s="125"/>
      <c r="B352" s="88"/>
      <c r="C352" s="103" t="s">
        <v>393</v>
      </c>
      <c r="D352" s="114"/>
      <c r="E352" s="163">
        <v>11370316</v>
      </c>
      <c r="F352" s="164">
        <v>11370316</v>
      </c>
      <c r="G352" s="109"/>
      <c r="H352" s="85"/>
      <c r="I352" s="94">
        <v>1</v>
      </c>
      <c r="J352" s="108">
        <v>10</v>
      </c>
      <c r="K352" s="108">
        <f t="shared" si="28"/>
        <v>5</v>
      </c>
      <c r="L352" s="61">
        <f t="shared" si="27"/>
        <v>5</v>
      </c>
      <c r="M352" s="85">
        <v>10</v>
      </c>
      <c r="N352" s="2"/>
    </row>
    <row r="353" spans="1:14" ht="13.6" customHeight="1" x14ac:dyDescent="0.25">
      <c r="A353" s="125"/>
      <c r="B353" s="88"/>
      <c r="C353" s="103" t="s">
        <v>396</v>
      </c>
      <c r="D353" s="114"/>
      <c r="E353" s="163">
        <v>11371246</v>
      </c>
      <c r="F353" s="164">
        <v>11371246</v>
      </c>
      <c r="G353" s="109"/>
      <c r="H353" s="85"/>
      <c r="I353" s="94">
        <v>1</v>
      </c>
      <c r="J353" s="108">
        <v>457.25</v>
      </c>
      <c r="K353" s="108">
        <f t="shared" si="28"/>
        <v>228.625</v>
      </c>
      <c r="L353" s="61">
        <f t="shared" si="27"/>
        <v>228.625</v>
      </c>
      <c r="M353" s="85">
        <v>10</v>
      </c>
      <c r="N353" s="2"/>
    </row>
    <row r="354" spans="1:14" ht="13.6" customHeight="1" x14ac:dyDescent="0.25">
      <c r="A354" s="125"/>
      <c r="B354" s="88"/>
      <c r="C354" s="99" t="s">
        <v>178</v>
      </c>
      <c r="D354" s="114"/>
      <c r="E354" s="163">
        <v>11371246</v>
      </c>
      <c r="F354" s="164">
        <v>11371246</v>
      </c>
      <c r="G354" s="109"/>
      <c r="H354" s="85"/>
      <c r="I354" s="115">
        <v>1</v>
      </c>
      <c r="J354" s="100">
        <v>600</v>
      </c>
      <c r="K354" s="108">
        <f t="shared" si="28"/>
        <v>300</v>
      </c>
      <c r="L354" s="61">
        <f t="shared" si="27"/>
        <v>300</v>
      </c>
      <c r="M354" s="85">
        <v>10</v>
      </c>
      <c r="N354" s="2"/>
    </row>
    <row r="355" spans="1:14" ht="13.6" customHeight="1" x14ac:dyDescent="0.25">
      <c r="A355" s="125"/>
      <c r="B355" s="88"/>
      <c r="C355" s="99" t="s">
        <v>397</v>
      </c>
      <c r="D355" s="114"/>
      <c r="E355" s="163">
        <v>11371247</v>
      </c>
      <c r="F355" s="164">
        <v>11371247</v>
      </c>
      <c r="G355" s="109"/>
      <c r="H355" s="85"/>
      <c r="I355" s="115">
        <v>1</v>
      </c>
      <c r="J355" s="100">
        <v>298</v>
      </c>
      <c r="K355" s="108">
        <f t="shared" si="28"/>
        <v>149</v>
      </c>
      <c r="L355" s="61">
        <f t="shared" si="27"/>
        <v>149</v>
      </c>
      <c r="M355" s="85">
        <v>10</v>
      </c>
      <c r="N355" s="2"/>
    </row>
    <row r="356" spans="1:14" ht="13.6" customHeight="1" x14ac:dyDescent="0.25">
      <c r="A356" s="125"/>
      <c r="B356" s="88"/>
      <c r="C356" s="103" t="s">
        <v>374</v>
      </c>
      <c r="D356" s="114"/>
      <c r="E356" s="163">
        <v>11371248</v>
      </c>
      <c r="F356" s="164">
        <v>11371248</v>
      </c>
      <c r="G356" s="109"/>
      <c r="H356" s="85"/>
      <c r="I356" s="94">
        <v>1</v>
      </c>
      <c r="J356" s="108">
        <v>699</v>
      </c>
      <c r="K356" s="108">
        <f t="shared" si="28"/>
        <v>349.5</v>
      </c>
      <c r="L356" s="61">
        <f t="shared" si="27"/>
        <v>349.5</v>
      </c>
      <c r="M356" s="85">
        <v>10</v>
      </c>
      <c r="N356" s="2"/>
    </row>
    <row r="357" spans="1:14" ht="13.6" customHeight="1" x14ac:dyDescent="0.25">
      <c r="A357" s="125"/>
      <c r="B357" s="88"/>
      <c r="C357" s="103" t="s">
        <v>398</v>
      </c>
      <c r="D357" s="114"/>
      <c r="E357" s="163">
        <v>11360211</v>
      </c>
      <c r="F357" s="164">
        <v>11360211</v>
      </c>
      <c r="G357" s="109"/>
      <c r="H357" s="85"/>
      <c r="I357" s="94">
        <v>1</v>
      </c>
      <c r="J357" s="108">
        <v>236</v>
      </c>
      <c r="K357" s="108">
        <f t="shared" si="28"/>
        <v>118</v>
      </c>
      <c r="L357" s="61">
        <f t="shared" si="27"/>
        <v>118</v>
      </c>
      <c r="M357" s="85">
        <v>10</v>
      </c>
      <c r="N357" s="2"/>
    </row>
    <row r="358" spans="1:14" ht="13.6" customHeight="1" x14ac:dyDescent="0.25">
      <c r="A358" s="125"/>
      <c r="B358" s="88"/>
      <c r="C358" s="103" t="s">
        <v>380</v>
      </c>
      <c r="D358" s="114"/>
      <c r="E358" s="163">
        <v>11370624</v>
      </c>
      <c r="F358" s="164">
        <v>11370624</v>
      </c>
      <c r="G358" s="109"/>
      <c r="H358" s="85"/>
      <c r="I358" s="94">
        <v>1</v>
      </c>
      <c r="J358" s="108">
        <v>40</v>
      </c>
      <c r="K358" s="108">
        <f t="shared" si="28"/>
        <v>20</v>
      </c>
      <c r="L358" s="61">
        <f t="shared" si="27"/>
        <v>20</v>
      </c>
      <c r="M358" s="85">
        <v>10</v>
      </c>
      <c r="N358" s="2"/>
    </row>
    <row r="359" spans="1:14" ht="13.6" customHeight="1" x14ac:dyDescent="0.25">
      <c r="A359" s="125"/>
      <c r="B359" s="88"/>
      <c r="C359" s="103" t="s">
        <v>382</v>
      </c>
      <c r="D359" s="114"/>
      <c r="E359" s="163" t="s">
        <v>399</v>
      </c>
      <c r="F359" s="164" t="s">
        <v>399</v>
      </c>
      <c r="G359" s="109"/>
      <c r="H359" s="85"/>
      <c r="I359" s="94">
        <v>2</v>
      </c>
      <c r="J359" s="108">
        <v>300</v>
      </c>
      <c r="K359" s="108">
        <f t="shared" si="28"/>
        <v>150</v>
      </c>
      <c r="L359" s="61">
        <f t="shared" si="27"/>
        <v>150</v>
      </c>
      <c r="M359" s="85">
        <v>10</v>
      </c>
      <c r="N359" s="2"/>
    </row>
    <row r="360" spans="1:14" ht="14.95" customHeight="1" x14ac:dyDescent="0.25">
      <c r="A360" s="125"/>
      <c r="B360" s="88"/>
      <c r="C360" s="166" t="s">
        <v>152</v>
      </c>
      <c r="D360" s="167"/>
      <c r="E360" s="167"/>
      <c r="F360" s="168"/>
      <c r="G360" s="109"/>
      <c r="H360" s="85"/>
      <c r="I360" s="10">
        <f>SUM(I326:I359)</f>
        <v>61</v>
      </c>
      <c r="J360" s="97">
        <f>SUM(J326:J359)</f>
        <v>29296.84</v>
      </c>
      <c r="K360" s="97">
        <f>SUM(K326:K359)</f>
        <v>14648.42</v>
      </c>
      <c r="L360" s="97">
        <f t="shared" si="27"/>
        <v>14648.42</v>
      </c>
      <c r="M360" s="90"/>
      <c r="N360" s="2"/>
    </row>
    <row r="361" spans="1:14" ht="31.25" x14ac:dyDescent="0.25">
      <c r="A361" s="126"/>
      <c r="B361" s="10" t="s">
        <v>4</v>
      </c>
      <c r="C361" s="7" t="s">
        <v>20</v>
      </c>
      <c r="D361" s="7" t="s">
        <v>20</v>
      </c>
      <c r="E361" s="124" t="s">
        <v>20</v>
      </c>
      <c r="F361" s="124"/>
      <c r="G361" s="124"/>
      <c r="H361" s="7" t="s">
        <v>20</v>
      </c>
      <c r="I361" s="7">
        <f>I179+I191+I324+I360</f>
        <v>769</v>
      </c>
      <c r="J361" s="89">
        <f t="shared" ref="J361:L361" si="29">J179+J191+J324+J360</f>
        <v>227774.49000000002</v>
      </c>
      <c r="K361" s="89">
        <f t="shared" si="29"/>
        <v>117075.65000000001</v>
      </c>
      <c r="L361" s="89">
        <f t="shared" si="29"/>
        <v>110698.84000000001</v>
      </c>
      <c r="M361" s="7" t="s">
        <v>20</v>
      </c>
      <c r="N361" s="11"/>
    </row>
    <row r="362" spans="1:14" ht="20.25" customHeight="1" x14ac:dyDescent="0.25">
      <c r="A362" s="119">
        <v>13</v>
      </c>
      <c r="B362" s="119" t="s">
        <v>24</v>
      </c>
      <c r="C362" s="45">
        <v>0</v>
      </c>
      <c r="D362" s="44">
        <v>0</v>
      </c>
      <c r="E362" s="122">
        <v>0</v>
      </c>
      <c r="F362" s="122"/>
      <c r="G362" s="122"/>
      <c r="H362" s="44">
        <v>0</v>
      </c>
      <c r="I362" s="44">
        <v>0</v>
      </c>
      <c r="J362" s="44">
        <v>0</v>
      </c>
      <c r="K362" s="44">
        <v>0</v>
      </c>
      <c r="L362" s="44">
        <v>0</v>
      </c>
      <c r="M362" s="44">
        <v>0</v>
      </c>
      <c r="N362" s="9"/>
    </row>
    <row r="363" spans="1:14" x14ac:dyDescent="0.25">
      <c r="A363" s="120"/>
      <c r="B363" s="120"/>
      <c r="C363" s="4">
        <v>0</v>
      </c>
      <c r="D363" s="43">
        <v>0</v>
      </c>
      <c r="E363" s="123">
        <v>0</v>
      </c>
      <c r="F363" s="123"/>
      <c r="G363" s="123"/>
      <c r="H363" s="43">
        <v>0</v>
      </c>
      <c r="I363" s="43">
        <v>0</v>
      </c>
      <c r="J363" s="43">
        <v>0</v>
      </c>
      <c r="K363" s="43">
        <v>0</v>
      </c>
      <c r="L363" s="43">
        <v>0</v>
      </c>
      <c r="M363" s="43">
        <v>0</v>
      </c>
      <c r="N363" s="2"/>
    </row>
    <row r="364" spans="1:14" x14ac:dyDescent="0.25">
      <c r="A364" s="120"/>
      <c r="B364" s="121"/>
      <c r="C364" s="4">
        <v>0</v>
      </c>
      <c r="D364" s="43">
        <v>0</v>
      </c>
      <c r="E364" s="123">
        <v>0</v>
      </c>
      <c r="F364" s="123"/>
      <c r="G364" s="123"/>
      <c r="H364" s="43">
        <v>0</v>
      </c>
      <c r="I364" s="43">
        <v>0</v>
      </c>
      <c r="J364" s="43">
        <v>0</v>
      </c>
      <c r="K364" s="43">
        <v>0</v>
      </c>
      <c r="L364" s="43">
        <v>0</v>
      </c>
      <c r="M364" s="43">
        <v>0</v>
      </c>
      <c r="N364" s="2"/>
    </row>
    <row r="365" spans="1:14" ht="31.25" x14ac:dyDescent="0.25">
      <c r="A365" s="121"/>
      <c r="B365" s="10" t="s">
        <v>4</v>
      </c>
      <c r="C365" s="7" t="s">
        <v>20</v>
      </c>
      <c r="D365" s="7" t="s">
        <v>20</v>
      </c>
      <c r="E365" s="124" t="s">
        <v>20</v>
      </c>
      <c r="F365" s="124"/>
      <c r="G365" s="124"/>
      <c r="H365" s="7" t="s">
        <v>20</v>
      </c>
      <c r="I365" s="7">
        <f>SUM(I362:I364)</f>
        <v>0</v>
      </c>
      <c r="J365" s="7">
        <f t="shared" ref="J365" si="30">SUM(J362:J364)</f>
        <v>0</v>
      </c>
      <c r="K365" s="7">
        <f t="shared" ref="K365" si="31">SUM(K362:K364)</f>
        <v>0</v>
      </c>
      <c r="L365" s="7">
        <f t="shared" ref="L365" si="32">SUM(L362:L364)</f>
        <v>0</v>
      </c>
      <c r="M365" s="7" t="s">
        <v>20</v>
      </c>
      <c r="N365" s="2"/>
    </row>
    <row r="366" spans="1:14" x14ac:dyDescent="0.25">
      <c r="A366" s="119">
        <v>14</v>
      </c>
      <c r="B366" s="119" t="s">
        <v>25</v>
      </c>
      <c r="C366" s="45">
        <v>0</v>
      </c>
      <c r="D366" s="44">
        <v>0</v>
      </c>
      <c r="E366" s="122">
        <v>0</v>
      </c>
      <c r="F366" s="122"/>
      <c r="G366" s="122"/>
      <c r="H366" s="44">
        <v>0</v>
      </c>
      <c r="I366" s="44">
        <v>0</v>
      </c>
      <c r="J366" s="44">
        <v>0</v>
      </c>
      <c r="K366" s="44">
        <v>0</v>
      </c>
      <c r="L366" s="44">
        <v>0</v>
      </c>
      <c r="M366" s="44">
        <v>0</v>
      </c>
      <c r="N366" s="2"/>
    </row>
    <row r="367" spans="1:14" x14ac:dyDescent="0.25">
      <c r="A367" s="125"/>
      <c r="B367" s="127"/>
      <c r="C367" s="4">
        <v>0</v>
      </c>
      <c r="D367" s="43">
        <v>0</v>
      </c>
      <c r="E367" s="123">
        <v>0</v>
      </c>
      <c r="F367" s="123"/>
      <c r="G367" s="123"/>
      <c r="H367" s="43">
        <v>0</v>
      </c>
      <c r="I367" s="43">
        <v>0</v>
      </c>
      <c r="J367" s="43">
        <v>0</v>
      </c>
      <c r="K367" s="43">
        <v>0</v>
      </c>
      <c r="L367" s="43">
        <v>0</v>
      </c>
      <c r="M367" s="43">
        <v>0</v>
      </c>
      <c r="N367" s="2"/>
    </row>
    <row r="368" spans="1:14" x14ac:dyDescent="0.25">
      <c r="A368" s="125"/>
      <c r="B368" s="128"/>
      <c r="C368" s="4">
        <v>0</v>
      </c>
      <c r="D368" s="43">
        <v>0</v>
      </c>
      <c r="E368" s="123">
        <v>0</v>
      </c>
      <c r="F368" s="123"/>
      <c r="G368" s="123"/>
      <c r="H368" s="43">
        <v>0</v>
      </c>
      <c r="I368" s="43">
        <v>0</v>
      </c>
      <c r="J368" s="43">
        <v>0</v>
      </c>
      <c r="K368" s="43">
        <v>0</v>
      </c>
      <c r="L368" s="43">
        <v>0</v>
      </c>
      <c r="M368" s="43">
        <v>0</v>
      </c>
      <c r="N368" s="2"/>
    </row>
    <row r="369" spans="1:14" ht="31.25" x14ac:dyDescent="0.25">
      <c r="A369" s="126"/>
      <c r="B369" s="10" t="s">
        <v>4</v>
      </c>
      <c r="C369" s="7" t="s">
        <v>20</v>
      </c>
      <c r="D369" s="7" t="s">
        <v>20</v>
      </c>
      <c r="E369" s="124" t="s">
        <v>20</v>
      </c>
      <c r="F369" s="124"/>
      <c r="G369" s="124"/>
      <c r="H369" s="7" t="s">
        <v>20</v>
      </c>
      <c r="I369" s="7">
        <f>SUM(I366:I368)</f>
        <v>0</v>
      </c>
      <c r="J369" s="7">
        <f t="shared" ref="J369" si="33">SUM(J366:J368)</f>
        <v>0</v>
      </c>
      <c r="K369" s="7">
        <f t="shared" ref="K369" si="34">SUM(K366:K368)</f>
        <v>0</v>
      </c>
      <c r="L369" s="7">
        <f t="shared" ref="L369" si="35">SUM(L366:L368)</f>
        <v>0</v>
      </c>
      <c r="M369" s="7" t="s">
        <v>20</v>
      </c>
      <c r="N369" s="11"/>
    </row>
    <row r="370" spans="1:14" ht="20.25" customHeight="1" x14ac:dyDescent="0.25">
      <c r="A370" s="119">
        <v>15</v>
      </c>
      <c r="B370" s="119" t="s">
        <v>26</v>
      </c>
      <c r="C370" s="45">
        <v>0</v>
      </c>
      <c r="D370" s="44">
        <v>0</v>
      </c>
      <c r="E370" s="122">
        <v>0</v>
      </c>
      <c r="F370" s="122"/>
      <c r="G370" s="122"/>
      <c r="H370" s="44">
        <v>0</v>
      </c>
      <c r="I370" s="44">
        <v>0</v>
      </c>
      <c r="J370" s="44">
        <v>0</v>
      </c>
      <c r="K370" s="44">
        <v>0</v>
      </c>
      <c r="L370" s="44">
        <v>0</v>
      </c>
      <c r="M370" s="44">
        <v>0</v>
      </c>
      <c r="N370" s="9"/>
    </row>
    <row r="371" spans="1:14" x14ac:dyDescent="0.25">
      <c r="A371" s="120"/>
      <c r="B371" s="120"/>
      <c r="C371" s="4">
        <v>0</v>
      </c>
      <c r="D371" s="43">
        <v>0</v>
      </c>
      <c r="E371" s="123">
        <v>0</v>
      </c>
      <c r="F371" s="123"/>
      <c r="G371" s="123"/>
      <c r="H371" s="43">
        <v>0</v>
      </c>
      <c r="I371" s="43">
        <v>0</v>
      </c>
      <c r="J371" s="43">
        <v>0</v>
      </c>
      <c r="K371" s="43">
        <v>0</v>
      </c>
      <c r="L371" s="43">
        <v>0</v>
      </c>
      <c r="M371" s="43">
        <v>0</v>
      </c>
      <c r="N371" s="2"/>
    </row>
    <row r="372" spans="1:14" x14ac:dyDescent="0.25">
      <c r="A372" s="120"/>
      <c r="B372" s="121"/>
      <c r="C372" s="4">
        <v>0</v>
      </c>
      <c r="D372" s="43">
        <v>0</v>
      </c>
      <c r="E372" s="123">
        <v>0</v>
      </c>
      <c r="F372" s="123"/>
      <c r="G372" s="123"/>
      <c r="H372" s="43">
        <v>0</v>
      </c>
      <c r="I372" s="43">
        <v>0</v>
      </c>
      <c r="J372" s="43">
        <v>0</v>
      </c>
      <c r="K372" s="43">
        <v>0</v>
      </c>
      <c r="L372" s="43">
        <v>0</v>
      </c>
      <c r="M372" s="43">
        <v>0</v>
      </c>
      <c r="N372" s="2"/>
    </row>
    <row r="373" spans="1:14" ht="31.25" x14ac:dyDescent="0.25">
      <c r="A373" s="121"/>
      <c r="B373" s="10" t="s">
        <v>4</v>
      </c>
      <c r="C373" s="7" t="s">
        <v>20</v>
      </c>
      <c r="D373" s="7" t="s">
        <v>20</v>
      </c>
      <c r="E373" s="124" t="s">
        <v>20</v>
      </c>
      <c r="F373" s="124"/>
      <c r="G373" s="124"/>
      <c r="H373" s="7" t="s">
        <v>20</v>
      </c>
      <c r="I373" s="7">
        <f>SUM(I370:I372)</f>
        <v>0</v>
      </c>
      <c r="J373" s="7">
        <f t="shared" ref="J373" si="36">SUM(J370:J372)</f>
        <v>0</v>
      </c>
      <c r="K373" s="7">
        <f t="shared" ref="K373" si="37">SUM(K370:K372)</f>
        <v>0</v>
      </c>
      <c r="L373" s="7">
        <f t="shared" ref="L373" si="38">SUM(L370:L372)</f>
        <v>0</v>
      </c>
      <c r="M373" s="7" t="s">
        <v>20</v>
      </c>
      <c r="N373" s="2"/>
    </row>
    <row r="374" spans="1:14" x14ac:dyDescent="0.25">
      <c r="A374" s="119">
        <v>16</v>
      </c>
      <c r="B374" s="119" t="s">
        <v>27</v>
      </c>
      <c r="C374" s="45">
        <v>0</v>
      </c>
      <c r="D374" s="44">
        <v>0</v>
      </c>
      <c r="E374" s="122">
        <v>0</v>
      </c>
      <c r="F374" s="122"/>
      <c r="G374" s="122"/>
      <c r="H374" s="44">
        <v>0</v>
      </c>
      <c r="I374" s="44">
        <v>0</v>
      </c>
      <c r="J374" s="44">
        <v>0</v>
      </c>
      <c r="K374" s="44">
        <v>0</v>
      </c>
      <c r="L374" s="44">
        <v>0</v>
      </c>
      <c r="M374" s="44">
        <v>0</v>
      </c>
      <c r="N374" s="2"/>
    </row>
    <row r="375" spans="1:14" x14ac:dyDescent="0.25">
      <c r="A375" s="125"/>
      <c r="B375" s="127"/>
      <c r="C375" s="4">
        <v>0</v>
      </c>
      <c r="D375" s="43">
        <v>0</v>
      </c>
      <c r="E375" s="123">
        <v>0</v>
      </c>
      <c r="F375" s="123"/>
      <c r="G375" s="123"/>
      <c r="H375" s="43">
        <v>0</v>
      </c>
      <c r="I375" s="43">
        <v>0</v>
      </c>
      <c r="J375" s="43">
        <v>0</v>
      </c>
      <c r="K375" s="43">
        <v>0</v>
      </c>
      <c r="L375" s="43">
        <v>0</v>
      </c>
      <c r="M375" s="43">
        <v>0</v>
      </c>
      <c r="N375" s="2"/>
    </row>
    <row r="376" spans="1:14" x14ac:dyDescent="0.25">
      <c r="A376" s="125"/>
      <c r="B376" s="128"/>
      <c r="C376" s="4">
        <v>0</v>
      </c>
      <c r="D376" s="43">
        <v>0</v>
      </c>
      <c r="E376" s="123">
        <v>0</v>
      </c>
      <c r="F376" s="123"/>
      <c r="G376" s="123"/>
      <c r="H376" s="43">
        <v>0</v>
      </c>
      <c r="I376" s="43">
        <v>0</v>
      </c>
      <c r="J376" s="43">
        <v>0</v>
      </c>
      <c r="K376" s="43">
        <v>0</v>
      </c>
      <c r="L376" s="43">
        <v>0</v>
      </c>
      <c r="M376" s="43">
        <v>0</v>
      </c>
      <c r="N376" s="2"/>
    </row>
    <row r="377" spans="1:14" ht="31.25" x14ac:dyDescent="0.25">
      <c r="A377" s="126"/>
      <c r="B377" s="10" t="s">
        <v>4</v>
      </c>
      <c r="C377" s="7" t="s">
        <v>20</v>
      </c>
      <c r="D377" s="7" t="s">
        <v>20</v>
      </c>
      <c r="E377" s="124" t="s">
        <v>20</v>
      </c>
      <c r="F377" s="124"/>
      <c r="G377" s="124"/>
      <c r="H377" s="7" t="s">
        <v>20</v>
      </c>
      <c r="I377" s="7">
        <f>SUM(I374:I376)</f>
        <v>0</v>
      </c>
      <c r="J377" s="7">
        <f t="shared" ref="J377" si="39">SUM(J374:J376)</f>
        <v>0</v>
      </c>
      <c r="K377" s="7">
        <f t="shared" ref="K377" si="40">SUM(K374:K376)</f>
        <v>0</v>
      </c>
      <c r="L377" s="7">
        <f t="shared" ref="L377" si="41">SUM(L374:L376)</f>
        <v>0</v>
      </c>
      <c r="M377" s="7" t="s">
        <v>20</v>
      </c>
      <c r="N377" s="11"/>
    </row>
    <row r="378" spans="1:14" ht="20.25" customHeight="1" x14ac:dyDescent="0.25">
      <c r="A378" s="119">
        <v>17</v>
      </c>
      <c r="B378" s="119" t="s">
        <v>28</v>
      </c>
      <c r="C378" s="45">
        <v>0</v>
      </c>
      <c r="D378" s="44">
        <v>0</v>
      </c>
      <c r="E378" s="122">
        <v>0</v>
      </c>
      <c r="F378" s="122"/>
      <c r="G378" s="122"/>
      <c r="H378" s="44">
        <v>0</v>
      </c>
      <c r="I378" s="44">
        <v>0</v>
      </c>
      <c r="J378" s="44">
        <v>0</v>
      </c>
      <c r="K378" s="44">
        <v>0</v>
      </c>
      <c r="L378" s="44">
        <v>0</v>
      </c>
      <c r="M378" s="44">
        <v>0</v>
      </c>
      <c r="N378" s="9"/>
    </row>
    <row r="379" spans="1:14" x14ac:dyDescent="0.25">
      <c r="A379" s="120"/>
      <c r="B379" s="120"/>
      <c r="C379" s="4">
        <v>0</v>
      </c>
      <c r="D379" s="43">
        <v>0</v>
      </c>
      <c r="E379" s="123">
        <v>0</v>
      </c>
      <c r="F379" s="123"/>
      <c r="G379" s="123"/>
      <c r="H379" s="43">
        <v>0</v>
      </c>
      <c r="I379" s="43">
        <v>0</v>
      </c>
      <c r="J379" s="43">
        <v>0</v>
      </c>
      <c r="K379" s="43">
        <v>0</v>
      </c>
      <c r="L379" s="43">
        <v>0</v>
      </c>
      <c r="M379" s="43">
        <v>0</v>
      </c>
      <c r="N379" s="2"/>
    </row>
    <row r="380" spans="1:14" x14ac:dyDescent="0.25">
      <c r="A380" s="120"/>
      <c r="B380" s="121"/>
      <c r="C380" s="4">
        <v>0</v>
      </c>
      <c r="D380" s="43">
        <v>0</v>
      </c>
      <c r="E380" s="123">
        <v>0</v>
      </c>
      <c r="F380" s="123"/>
      <c r="G380" s="123"/>
      <c r="H380" s="43">
        <v>0</v>
      </c>
      <c r="I380" s="43">
        <v>0</v>
      </c>
      <c r="J380" s="43">
        <v>0</v>
      </c>
      <c r="K380" s="43">
        <v>0</v>
      </c>
      <c r="L380" s="43">
        <v>0</v>
      </c>
      <c r="M380" s="43">
        <v>0</v>
      </c>
      <c r="N380" s="2"/>
    </row>
    <row r="381" spans="1:14" ht="31.25" x14ac:dyDescent="0.25">
      <c r="A381" s="121"/>
      <c r="B381" s="10" t="s">
        <v>4</v>
      </c>
      <c r="C381" s="7" t="s">
        <v>20</v>
      </c>
      <c r="D381" s="7" t="s">
        <v>20</v>
      </c>
      <c r="E381" s="124" t="s">
        <v>20</v>
      </c>
      <c r="F381" s="124"/>
      <c r="G381" s="124"/>
      <c r="H381" s="7" t="s">
        <v>20</v>
      </c>
      <c r="I381" s="7">
        <f>SUM(I378:I380)</f>
        <v>0</v>
      </c>
      <c r="J381" s="7">
        <f t="shared" ref="J381" si="42">SUM(J378:J380)</f>
        <v>0</v>
      </c>
      <c r="K381" s="7">
        <f t="shared" ref="K381" si="43">SUM(K378:K380)</f>
        <v>0</v>
      </c>
      <c r="L381" s="7">
        <f t="shared" ref="L381" si="44">SUM(L378:L380)</f>
        <v>0</v>
      </c>
      <c r="M381" s="7" t="s">
        <v>20</v>
      </c>
      <c r="N381" s="2"/>
    </row>
    <row r="382" spans="1:14" ht="32.950000000000003" customHeight="1" x14ac:dyDescent="0.25">
      <c r="A382" s="116" t="s">
        <v>5</v>
      </c>
      <c r="B382" s="117"/>
      <c r="C382" s="117"/>
      <c r="D382" s="117"/>
      <c r="E382" s="117"/>
      <c r="F382" s="117"/>
      <c r="G382" s="117"/>
      <c r="H382" s="118"/>
      <c r="I382" s="7">
        <f>I381+I377+I373+I369+I365+I361+I136+I132</f>
        <v>769</v>
      </c>
      <c r="J382" s="7">
        <f>J381+J377+J373+J369+J365+J361+J136+J132</f>
        <v>227774.49000000002</v>
      </c>
      <c r="K382" s="7">
        <f>K381+K377+K373+K369+K365+K361+K136+K132</f>
        <v>117075.65000000001</v>
      </c>
      <c r="L382" s="7">
        <f>L381+L377+L373+L369+L365+L361+L136+L132</f>
        <v>110698.84000000001</v>
      </c>
      <c r="M382" s="7" t="s">
        <v>20</v>
      </c>
      <c r="N382" s="2"/>
    </row>
    <row r="383" spans="1:14" x14ac:dyDescent="0.25">
      <c r="A383" s="119">
        <v>18</v>
      </c>
      <c r="B383" s="119" t="s">
        <v>29</v>
      </c>
      <c r="C383" s="45">
        <v>0</v>
      </c>
      <c r="D383" s="44">
        <v>0</v>
      </c>
      <c r="E383" s="122">
        <v>0</v>
      </c>
      <c r="F383" s="122"/>
      <c r="G383" s="122"/>
      <c r="H383" s="44">
        <v>0</v>
      </c>
      <c r="I383" s="44">
        <v>0</v>
      </c>
      <c r="J383" s="44">
        <v>0</v>
      </c>
      <c r="K383" s="44">
        <v>0</v>
      </c>
      <c r="L383" s="44">
        <v>0</v>
      </c>
      <c r="M383" s="44">
        <v>0</v>
      </c>
      <c r="N383" s="2"/>
    </row>
    <row r="384" spans="1:14" x14ac:dyDescent="0.25">
      <c r="A384" s="125"/>
      <c r="B384" s="127"/>
      <c r="C384" s="4">
        <v>0</v>
      </c>
      <c r="D384" s="43">
        <v>0</v>
      </c>
      <c r="E384" s="123">
        <v>0</v>
      </c>
      <c r="F384" s="123"/>
      <c r="G384" s="123"/>
      <c r="H384" s="43">
        <v>0</v>
      </c>
      <c r="I384" s="43">
        <v>0</v>
      </c>
      <c r="J384" s="43">
        <v>0</v>
      </c>
      <c r="K384" s="43">
        <v>0</v>
      </c>
      <c r="L384" s="43">
        <v>0</v>
      </c>
      <c r="M384" s="43">
        <v>0</v>
      </c>
      <c r="N384" s="2"/>
    </row>
    <row r="385" spans="1:14" x14ac:dyDescent="0.25">
      <c r="A385" s="125"/>
      <c r="B385" s="128"/>
      <c r="C385" s="4">
        <v>0</v>
      </c>
      <c r="D385" s="43">
        <v>0</v>
      </c>
      <c r="E385" s="123">
        <v>0</v>
      </c>
      <c r="F385" s="123"/>
      <c r="G385" s="123"/>
      <c r="H385" s="43">
        <v>0</v>
      </c>
      <c r="I385" s="43">
        <v>0</v>
      </c>
      <c r="J385" s="43">
        <v>0</v>
      </c>
      <c r="K385" s="43">
        <v>0</v>
      </c>
      <c r="L385" s="43">
        <v>0</v>
      </c>
      <c r="M385" s="43">
        <v>0</v>
      </c>
      <c r="N385" s="2"/>
    </row>
    <row r="386" spans="1:14" ht="31.25" x14ac:dyDescent="0.25">
      <c r="A386" s="126"/>
      <c r="B386" s="10" t="s">
        <v>4</v>
      </c>
      <c r="C386" s="7" t="s">
        <v>20</v>
      </c>
      <c r="D386" s="7" t="s">
        <v>20</v>
      </c>
      <c r="E386" s="124" t="s">
        <v>20</v>
      </c>
      <c r="F386" s="124"/>
      <c r="G386" s="124"/>
      <c r="H386" s="7" t="s">
        <v>20</v>
      </c>
      <c r="I386" s="7">
        <f>SUM(I383:I385)</f>
        <v>0</v>
      </c>
      <c r="J386" s="7">
        <f t="shared" ref="J386" si="45">SUM(J383:J385)</f>
        <v>0</v>
      </c>
      <c r="K386" s="7">
        <f t="shared" ref="K386" si="46">SUM(K383:K385)</f>
        <v>0</v>
      </c>
      <c r="L386" s="7">
        <f t="shared" ref="L386" si="47">SUM(L383:L385)</f>
        <v>0</v>
      </c>
      <c r="M386" s="7" t="s">
        <v>20</v>
      </c>
      <c r="N386" s="11"/>
    </row>
    <row r="387" spans="1:14" ht="20.25" customHeight="1" x14ac:dyDescent="0.25">
      <c r="A387" s="119">
        <v>19</v>
      </c>
      <c r="B387" s="119" t="s">
        <v>30</v>
      </c>
      <c r="C387" s="45">
        <v>0</v>
      </c>
      <c r="D387" s="44">
        <v>0</v>
      </c>
      <c r="E387" s="122">
        <v>0</v>
      </c>
      <c r="F387" s="122"/>
      <c r="G387" s="122"/>
      <c r="H387" s="44">
        <v>0</v>
      </c>
      <c r="I387" s="44">
        <v>0</v>
      </c>
      <c r="J387" s="44">
        <v>0</v>
      </c>
      <c r="K387" s="44">
        <v>0</v>
      </c>
      <c r="L387" s="44">
        <v>0</v>
      </c>
      <c r="M387" s="44">
        <v>0</v>
      </c>
      <c r="N387" s="9"/>
    </row>
    <row r="388" spans="1:14" x14ac:dyDescent="0.25">
      <c r="A388" s="120"/>
      <c r="B388" s="120"/>
      <c r="C388" s="4">
        <v>0</v>
      </c>
      <c r="D388" s="43">
        <v>0</v>
      </c>
      <c r="E388" s="123">
        <v>0</v>
      </c>
      <c r="F388" s="123"/>
      <c r="G388" s="123"/>
      <c r="H388" s="43">
        <v>0</v>
      </c>
      <c r="I388" s="43">
        <v>0</v>
      </c>
      <c r="J388" s="43">
        <v>0</v>
      </c>
      <c r="K388" s="43">
        <v>0</v>
      </c>
      <c r="L388" s="43">
        <v>0</v>
      </c>
      <c r="M388" s="43">
        <v>0</v>
      </c>
      <c r="N388" s="2"/>
    </row>
    <row r="389" spans="1:14" x14ac:dyDescent="0.25">
      <c r="A389" s="120"/>
      <c r="B389" s="121"/>
      <c r="C389" s="4">
        <v>0</v>
      </c>
      <c r="D389" s="43">
        <v>0</v>
      </c>
      <c r="E389" s="123">
        <v>0</v>
      </c>
      <c r="F389" s="123"/>
      <c r="G389" s="123"/>
      <c r="H389" s="43">
        <v>0</v>
      </c>
      <c r="I389" s="43">
        <v>0</v>
      </c>
      <c r="J389" s="43">
        <v>0</v>
      </c>
      <c r="K389" s="43">
        <v>0</v>
      </c>
      <c r="L389" s="43">
        <v>0</v>
      </c>
      <c r="M389" s="43">
        <v>0</v>
      </c>
      <c r="N389" s="2"/>
    </row>
    <row r="390" spans="1:14" ht="31.25" x14ac:dyDescent="0.25">
      <c r="A390" s="121"/>
      <c r="B390" s="10" t="s">
        <v>4</v>
      </c>
      <c r="C390" s="7" t="s">
        <v>20</v>
      </c>
      <c r="D390" s="7" t="s">
        <v>20</v>
      </c>
      <c r="E390" s="124" t="s">
        <v>20</v>
      </c>
      <c r="F390" s="124"/>
      <c r="G390" s="124"/>
      <c r="H390" s="7" t="s">
        <v>20</v>
      </c>
      <c r="I390" s="7">
        <f>SUM(I387:I389)</f>
        <v>0</v>
      </c>
      <c r="J390" s="7">
        <f t="shared" ref="J390" si="48">SUM(J387:J389)</f>
        <v>0</v>
      </c>
      <c r="K390" s="7">
        <f t="shared" ref="K390" si="49">SUM(K387:K389)</f>
        <v>0</v>
      </c>
      <c r="L390" s="7">
        <f t="shared" ref="L390" si="50">SUM(L387:L389)</f>
        <v>0</v>
      </c>
      <c r="M390" s="7" t="s">
        <v>20</v>
      </c>
      <c r="N390" s="2"/>
    </row>
    <row r="391" spans="1:14" ht="15.8" customHeight="1" x14ac:dyDescent="0.25">
      <c r="A391" s="119">
        <v>20</v>
      </c>
      <c r="B391" s="119" t="s">
        <v>31</v>
      </c>
      <c r="C391" s="45">
        <v>0</v>
      </c>
      <c r="D391" s="44">
        <v>0</v>
      </c>
      <c r="E391" s="122">
        <v>0</v>
      </c>
      <c r="F391" s="122"/>
      <c r="G391" s="122"/>
      <c r="H391" s="44">
        <v>0</v>
      </c>
      <c r="I391" s="44">
        <v>0</v>
      </c>
      <c r="J391" s="44">
        <v>0</v>
      </c>
      <c r="K391" s="44">
        <v>0</v>
      </c>
      <c r="L391" s="44">
        <v>0</v>
      </c>
      <c r="M391" s="44">
        <v>0</v>
      </c>
      <c r="N391" s="2"/>
    </row>
    <row r="392" spans="1:14" x14ac:dyDescent="0.25">
      <c r="A392" s="125"/>
      <c r="B392" s="120"/>
      <c r="C392" s="4">
        <v>0</v>
      </c>
      <c r="D392" s="43">
        <v>0</v>
      </c>
      <c r="E392" s="123">
        <v>0</v>
      </c>
      <c r="F392" s="123"/>
      <c r="G392" s="123"/>
      <c r="H392" s="43">
        <v>0</v>
      </c>
      <c r="I392" s="43">
        <v>0</v>
      </c>
      <c r="J392" s="43">
        <v>0</v>
      </c>
      <c r="K392" s="43">
        <v>0</v>
      </c>
      <c r="L392" s="43">
        <v>0</v>
      </c>
      <c r="M392" s="43">
        <v>0</v>
      </c>
      <c r="N392" s="2"/>
    </row>
    <row r="393" spans="1:14" x14ac:dyDescent="0.25">
      <c r="A393" s="125"/>
      <c r="B393" s="121"/>
      <c r="C393" s="4">
        <v>0</v>
      </c>
      <c r="D393" s="43">
        <v>0</v>
      </c>
      <c r="E393" s="123">
        <v>0</v>
      </c>
      <c r="F393" s="123"/>
      <c r="G393" s="123"/>
      <c r="H393" s="43">
        <v>0</v>
      </c>
      <c r="I393" s="43">
        <v>0</v>
      </c>
      <c r="J393" s="43">
        <v>0</v>
      </c>
      <c r="K393" s="43">
        <v>0</v>
      </c>
      <c r="L393" s="43">
        <v>0</v>
      </c>
      <c r="M393" s="43">
        <v>0</v>
      </c>
      <c r="N393" s="2"/>
    </row>
    <row r="394" spans="1:14" ht="31.25" x14ac:dyDescent="0.25">
      <c r="A394" s="126"/>
      <c r="B394" s="10" t="s">
        <v>4</v>
      </c>
      <c r="C394" s="7" t="s">
        <v>20</v>
      </c>
      <c r="D394" s="7" t="s">
        <v>20</v>
      </c>
      <c r="E394" s="124" t="s">
        <v>20</v>
      </c>
      <c r="F394" s="124"/>
      <c r="G394" s="124"/>
      <c r="H394" s="7" t="s">
        <v>20</v>
      </c>
      <c r="I394" s="7">
        <f>SUM(I391:I393)</f>
        <v>0</v>
      </c>
      <c r="J394" s="7">
        <f t="shared" ref="J394" si="51">SUM(J391:J393)</f>
        <v>0</v>
      </c>
      <c r="K394" s="7">
        <f t="shared" ref="K394" si="52">SUM(K391:K393)</f>
        <v>0</v>
      </c>
      <c r="L394" s="7">
        <f t="shared" ref="L394" si="53">SUM(L391:L393)</f>
        <v>0</v>
      </c>
      <c r="M394" s="7" t="s">
        <v>20</v>
      </c>
      <c r="N394" s="11"/>
    </row>
    <row r="395" spans="1:14" ht="20.25" customHeight="1" x14ac:dyDescent="0.25">
      <c r="A395" s="119">
        <v>21</v>
      </c>
      <c r="B395" s="119" t="s">
        <v>32</v>
      </c>
      <c r="C395" s="45">
        <v>0</v>
      </c>
      <c r="D395" s="44">
        <v>0</v>
      </c>
      <c r="E395" s="122">
        <v>0</v>
      </c>
      <c r="F395" s="122"/>
      <c r="G395" s="122"/>
      <c r="H395" s="44">
        <v>0</v>
      </c>
      <c r="I395" s="44">
        <v>0</v>
      </c>
      <c r="J395" s="44">
        <v>0</v>
      </c>
      <c r="K395" s="44">
        <v>0</v>
      </c>
      <c r="L395" s="44">
        <v>0</v>
      </c>
      <c r="M395" s="44">
        <v>0</v>
      </c>
      <c r="N395" s="9"/>
    </row>
    <row r="396" spans="1:14" x14ac:dyDescent="0.25">
      <c r="A396" s="120"/>
      <c r="B396" s="120"/>
      <c r="C396" s="4">
        <v>0</v>
      </c>
      <c r="D396" s="43">
        <v>0</v>
      </c>
      <c r="E396" s="123">
        <v>0</v>
      </c>
      <c r="F396" s="123"/>
      <c r="G396" s="123"/>
      <c r="H396" s="43">
        <v>0</v>
      </c>
      <c r="I396" s="43">
        <v>0</v>
      </c>
      <c r="J396" s="43">
        <v>0</v>
      </c>
      <c r="K396" s="43">
        <v>0</v>
      </c>
      <c r="L396" s="43">
        <v>0</v>
      </c>
      <c r="M396" s="43">
        <v>0</v>
      </c>
      <c r="N396" s="2"/>
    </row>
    <row r="397" spans="1:14" x14ac:dyDescent="0.25">
      <c r="A397" s="120"/>
      <c r="B397" s="121"/>
      <c r="C397" s="4">
        <v>0</v>
      </c>
      <c r="D397" s="43">
        <v>0</v>
      </c>
      <c r="E397" s="123">
        <v>0</v>
      </c>
      <c r="F397" s="123"/>
      <c r="G397" s="123"/>
      <c r="H397" s="43">
        <v>0</v>
      </c>
      <c r="I397" s="43">
        <v>0</v>
      </c>
      <c r="J397" s="43">
        <v>0</v>
      </c>
      <c r="K397" s="43">
        <v>0</v>
      </c>
      <c r="L397" s="43">
        <v>0</v>
      </c>
      <c r="M397" s="43">
        <v>0</v>
      </c>
      <c r="N397" s="2"/>
    </row>
    <row r="398" spans="1:14" ht="31.25" x14ac:dyDescent="0.25">
      <c r="A398" s="121"/>
      <c r="B398" s="10" t="s">
        <v>4</v>
      </c>
      <c r="C398" s="7" t="s">
        <v>20</v>
      </c>
      <c r="D398" s="7" t="s">
        <v>20</v>
      </c>
      <c r="E398" s="124" t="s">
        <v>20</v>
      </c>
      <c r="F398" s="124"/>
      <c r="G398" s="124"/>
      <c r="H398" s="7" t="s">
        <v>20</v>
      </c>
      <c r="I398" s="7">
        <f>SUM(I395:I397)</f>
        <v>0</v>
      </c>
      <c r="J398" s="7">
        <f t="shared" ref="J398" si="54">SUM(J395:J397)</f>
        <v>0</v>
      </c>
      <c r="K398" s="7">
        <f t="shared" ref="K398" si="55">SUM(K395:K397)</f>
        <v>0</v>
      </c>
      <c r="L398" s="7">
        <f t="shared" ref="L398" si="56">SUM(L395:L397)</f>
        <v>0</v>
      </c>
      <c r="M398" s="7" t="s">
        <v>20</v>
      </c>
      <c r="N398" s="2"/>
    </row>
    <row r="399" spans="1:14" x14ac:dyDescent="0.25">
      <c r="A399" s="119">
        <v>22</v>
      </c>
      <c r="B399" s="119" t="s">
        <v>33</v>
      </c>
      <c r="C399" s="45">
        <v>0</v>
      </c>
      <c r="D399" s="44">
        <v>0</v>
      </c>
      <c r="E399" s="122">
        <v>0</v>
      </c>
      <c r="F399" s="122"/>
      <c r="G399" s="122"/>
      <c r="H399" s="44">
        <v>0</v>
      </c>
      <c r="I399" s="44">
        <v>0</v>
      </c>
      <c r="J399" s="44">
        <v>0</v>
      </c>
      <c r="K399" s="44">
        <v>0</v>
      </c>
      <c r="L399" s="44">
        <v>0</v>
      </c>
      <c r="M399" s="44">
        <v>0</v>
      </c>
      <c r="N399" s="2"/>
    </row>
    <row r="400" spans="1:14" x14ac:dyDescent="0.25">
      <c r="A400" s="125"/>
      <c r="B400" s="127"/>
      <c r="C400" s="4">
        <v>0</v>
      </c>
      <c r="D400" s="43">
        <v>0</v>
      </c>
      <c r="E400" s="123">
        <v>0</v>
      </c>
      <c r="F400" s="123"/>
      <c r="G400" s="123"/>
      <c r="H400" s="43">
        <v>0</v>
      </c>
      <c r="I400" s="43">
        <v>0</v>
      </c>
      <c r="J400" s="43">
        <v>0</v>
      </c>
      <c r="K400" s="43">
        <v>0</v>
      </c>
      <c r="L400" s="43">
        <v>0</v>
      </c>
      <c r="M400" s="43">
        <v>0</v>
      </c>
      <c r="N400" s="2"/>
    </row>
    <row r="401" spans="1:14" x14ac:dyDescent="0.25">
      <c r="A401" s="125"/>
      <c r="B401" s="128"/>
      <c r="C401" s="4">
        <v>0</v>
      </c>
      <c r="D401" s="43">
        <v>0</v>
      </c>
      <c r="E401" s="123">
        <v>0</v>
      </c>
      <c r="F401" s="123"/>
      <c r="G401" s="123"/>
      <c r="H401" s="43">
        <v>0</v>
      </c>
      <c r="I401" s="43">
        <v>0</v>
      </c>
      <c r="J401" s="43">
        <v>0</v>
      </c>
      <c r="K401" s="43">
        <v>0</v>
      </c>
      <c r="L401" s="43">
        <v>0</v>
      </c>
      <c r="M401" s="43">
        <v>0</v>
      </c>
      <c r="N401" s="2"/>
    </row>
    <row r="402" spans="1:14" ht="31.25" x14ac:dyDescent="0.25">
      <c r="A402" s="126"/>
      <c r="B402" s="10" t="s">
        <v>4</v>
      </c>
      <c r="C402" s="7" t="s">
        <v>20</v>
      </c>
      <c r="D402" s="7" t="s">
        <v>20</v>
      </c>
      <c r="E402" s="124" t="s">
        <v>20</v>
      </c>
      <c r="F402" s="124"/>
      <c r="G402" s="124"/>
      <c r="H402" s="7" t="s">
        <v>20</v>
      </c>
      <c r="I402" s="7">
        <f>SUM(I399:I401)</f>
        <v>0</v>
      </c>
      <c r="J402" s="7">
        <f t="shared" ref="J402" si="57">SUM(J399:J401)</f>
        <v>0</v>
      </c>
      <c r="K402" s="7">
        <f t="shared" ref="K402" si="58">SUM(K399:K401)</f>
        <v>0</v>
      </c>
      <c r="L402" s="7">
        <f t="shared" ref="L402" si="59">SUM(L399:L401)</f>
        <v>0</v>
      </c>
      <c r="M402" s="7" t="s">
        <v>20</v>
      </c>
      <c r="N402" s="11"/>
    </row>
    <row r="403" spans="1:14" ht="20.25" customHeight="1" x14ac:dyDescent="0.25">
      <c r="A403" s="119">
        <v>23</v>
      </c>
      <c r="B403" s="119" t="s">
        <v>34</v>
      </c>
      <c r="C403" s="45">
        <v>0</v>
      </c>
      <c r="D403" s="44">
        <v>0</v>
      </c>
      <c r="E403" s="122">
        <v>0</v>
      </c>
      <c r="F403" s="122"/>
      <c r="G403" s="122"/>
      <c r="H403" s="44">
        <v>0</v>
      </c>
      <c r="I403" s="44">
        <v>0</v>
      </c>
      <c r="J403" s="44">
        <v>0</v>
      </c>
      <c r="K403" s="44">
        <v>0</v>
      </c>
      <c r="L403" s="44">
        <v>0</v>
      </c>
      <c r="M403" s="44">
        <v>0</v>
      </c>
      <c r="N403" s="9"/>
    </row>
    <row r="404" spans="1:14" x14ac:dyDescent="0.25">
      <c r="A404" s="120"/>
      <c r="B404" s="120"/>
      <c r="C404" s="4">
        <v>0</v>
      </c>
      <c r="D404" s="43">
        <v>0</v>
      </c>
      <c r="E404" s="123">
        <v>0</v>
      </c>
      <c r="F404" s="123"/>
      <c r="G404" s="123"/>
      <c r="H404" s="43">
        <v>0</v>
      </c>
      <c r="I404" s="43">
        <v>0</v>
      </c>
      <c r="J404" s="43">
        <v>0</v>
      </c>
      <c r="K404" s="43">
        <v>0</v>
      </c>
      <c r="L404" s="43">
        <v>0</v>
      </c>
      <c r="M404" s="43">
        <v>0</v>
      </c>
      <c r="N404" s="2"/>
    </row>
    <row r="405" spans="1:14" x14ac:dyDescent="0.25">
      <c r="A405" s="120"/>
      <c r="B405" s="121"/>
      <c r="C405" s="4">
        <v>0</v>
      </c>
      <c r="D405" s="43">
        <v>0</v>
      </c>
      <c r="E405" s="123">
        <v>0</v>
      </c>
      <c r="F405" s="123"/>
      <c r="G405" s="123"/>
      <c r="H405" s="43">
        <v>0</v>
      </c>
      <c r="I405" s="43">
        <v>0</v>
      </c>
      <c r="J405" s="43">
        <v>0</v>
      </c>
      <c r="K405" s="43">
        <v>0</v>
      </c>
      <c r="L405" s="43">
        <v>0</v>
      </c>
      <c r="M405" s="43">
        <v>0</v>
      </c>
      <c r="N405" s="2"/>
    </row>
    <row r="406" spans="1:14" ht="31.25" x14ac:dyDescent="0.25">
      <c r="A406" s="121"/>
      <c r="B406" s="10" t="s">
        <v>4</v>
      </c>
      <c r="C406" s="7" t="s">
        <v>20</v>
      </c>
      <c r="D406" s="7" t="s">
        <v>20</v>
      </c>
      <c r="E406" s="124" t="s">
        <v>20</v>
      </c>
      <c r="F406" s="124"/>
      <c r="G406" s="124"/>
      <c r="H406" s="7" t="s">
        <v>20</v>
      </c>
      <c r="I406" s="7">
        <f>SUM(I403:I405)</f>
        <v>0</v>
      </c>
      <c r="J406" s="7">
        <f t="shared" ref="J406" si="60">SUM(J403:J405)</f>
        <v>0</v>
      </c>
      <c r="K406" s="7">
        <f t="shared" ref="K406" si="61">SUM(K403:K405)</f>
        <v>0</v>
      </c>
      <c r="L406" s="7">
        <f t="shared" ref="L406" si="62">SUM(L403:L405)</f>
        <v>0</v>
      </c>
      <c r="M406" s="7" t="s">
        <v>20</v>
      </c>
      <c r="N406" s="2"/>
    </row>
    <row r="407" spans="1:14" ht="27.7" customHeight="1" x14ac:dyDescent="0.25">
      <c r="A407" s="116" t="s">
        <v>6</v>
      </c>
      <c r="B407" s="117"/>
      <c r="C407" s="117"/>
      <c r="D407" s="117"/>
      <c r="E407" s="117"/>
      <c r="F407" s="117"/>
      <c r="G407" s="117"/>
      <c r="H407" s="118"/>
      <c r="I407" s="7">
        <f>I406+I402+I398+I394+I390+I386</f>
        <v>0</v>
      </c>
      <c r="J407" s="7">
        <f t="shared" ref="J407:L407" si="63">J406+J402+J398+J394+J390+J386</f>
        <v>0</v>
      </c>
      <c r="K407" s="7">
        <f t="shared" si="63"/>
        <v>0</v>
      </c>
      <c r="L407" s="7">
        <f t="shared" si="63"/>
        <v>0</v>
      </c>
      <c r="M407" s="7" t="s">
        <v>20</v>
      </c>
      <c r="N407" s="2"/>
    </row>
    <row r="408" spans="1:14" ht="27" customHeight="1" x14ac:dyDescent="0.25">
      <c r="A408" s="116" t="s">
        <v>7</v>
      </c>
      <c r="B408" s="117"/>
      <c r="C408" s="117"/>
      <c r="D408" s="117"/>
      <c r="E408" s="117"/>
      <c r="F408" s="117"/>
      <c r="G408" s="117"/>
      <c r="H408" s="118"/>
      <c r="I408" s="7">
        <f>I407+I382+I128</f>
        <v>966</v>
      </c>
      <c r="J408" s="7">
        <f>J407+J382+J128</f>
        <v>559963.49</v>
      </c>
      <c r="K408" s="7">
        <f>K407+K382+K128</f>
        <v>320022.10000000003</v>
      </c>
      <c r="L408" s="7">
        <f>L407+L382+L128</f>
        <v>239941.39</v>
      </c>
      <c r="M408" s="7" t="s">
        <v>20</v>
      </c>
      <c r="N408" s="2"/>
    </row>
    <row r="410" spans="1:14" ht="13.6" customHeight="1" x14ac:dyDescent="0.25">
      <c r="B410" s="17"/>
      <c r="C410" s="17"/>
    </row>
  </sheetData>
  <mergeCells count="438">
    <mergeCell ref="E356:F356"/>
    <mergeCell ref="E357:F357"/>
    <mergeCell ref="E358:F358"/>
    <mergeCell ref="E359:F359"/>
    <mergeCell ref="C360:F360"/>
    <mergeCell ref="E347:F347"/>
    <mergeCell ref="E348:F348"/>
    <mergeCell ref="E349:F349"/>
    <mergeCell ref="E350:F350"/>
    <mergeCell ref="E351:F351"/>
    <mergeCell ref="E352:F352"/>
    <mergeCell ref="E353:F353"/>
    <mergeCell ref="E354:F354"/>
    <mergeCell ref="E355:F355"/>
    <mergeCell ref="E338:F338"/>
    <mergeCell ref="E339:F339"/>
    <mergeCell ref="E340:F340"/>
    <mergeCell ref="E341:F341"/>
    <mergeCell ref="E342:F342"/>
    <mergeCell ref="E343:F343"/>
    <mergeCell ref="E344:F344"/>
    <mergeCell ref="E345:F345"/>
    <mergeCell ref="E346:F346"/>
    <mergeCell ref="E329:F329"/>
    <mergeCell ref="E330:F330"/>
    <mergeCell ref="E331:F331"/>
    <mergeCell ref="E332:F332"/>
    <mergeCell ref="E333:F333"/>
    <mergeCell ref="E334:F334"/>
    <mergeCell ref="E335:F335"/>
    <mergeCell ref="E336:F336"/>
    <mergeCell ref="E337:F337"/>
    <mergeCell ref="E323:F323"/>
    <mergeCell ref="C324:D324"/>
    <mergeCell ref="C179:F179"/>
    <mergeCell ref="C191:F191"/>
    <mergeCell ref="C180:M180"/>
    <mergeCell ref="C325:K325"/>
    <mergeCell ref="E326:F326"/>
    <mergeCell ref="E327:F327"/>
    <mergeCell ref="E328:F328"/>
    <mergeCell ref="E314:F314"/>
    <mergeCell ref="E315:F315"/>
    <mergeCell ref="E316:F316"/>
    <mergeCell ref="E317:F317"/>
    <mergeCell ref="E318:F318"/>
    <mergeCell ref="E319:F319"/>
    <mergeCell ref="E320:F320"/>
    <mergeCell ref="E321:F321"/>
    <mergeCell ref="E322:F322"/>
    <mergeCell ref="E305:F305"/>
    <mergeCell ref="E306:F306"/>
    <mergeCell ref="E307:F307"/>
    <mergeCell ref="E308:F308"/>
    <mergeCell ref="E309:F309"/>
    <mergeCell ref="E310:F310"/>
    <mergeCell ref="E311:F311"/>
    <mergeCell ref="E312:F312"/>
    <mergeCell ref="E313:F313"/>
    <mergeCell ref="E296:F296"/>
    <mergeCell ref="E297:F297"/>
    <mergeCell ref="E298:F298"/>
    <mergeCell ref="E299:F299"/>
    <mergeCell ref="E300:F300"/>
    <mergeCell ref="E301:F301"/>
    <mergeCell ref="E302:F302"/>
    <mergeCell ref="E303:F303"/>
    <mergeCell ref="E304:F304"/>
    <mergeCell ref="E287:F287"/>
    <mergeCell ref="E288:F288"/>
    <mergeCell ref="E289:F289"/>
    <mergeCell ref="E290:F290"/>
    <mergeCell ref="E291:F291"/>
    <mergeCell ref="E292:F292"/>
    <mergeCell ref="E293:F293"/>
    <mergeCell ref="E294:F294"/>
    <mergeCell ref="E295:F295"/>
    <mergeCell ref="E278:F278"/>
    <mergeCell ref="E279:F279"/>
    <mergeCell ref="E280:F280"/>
    <mergeCell ref="E281:F281"/>
    <mergeCell ref="E282:F282"/>
    <mergeCell ref="E283:F283"/>
    <mergeCell ref="E284:F284"/>
    <mergeCell ref="E285:F285"/>
    <mergeCell ref="E286:F286"/>
    <mergeCell ref="E269:F269"/>
    <mergeCell ref="E270:F270"/>
    <mergeCell ref="E271:F271"/>
    <mergeCell ref="E272:F272"/>
    <mergeCell ref="E273:F273"/>
    <mergeCell ref="E274:F274"/>
    <mergeCell ref="E275:F275"/>
    <mergeCell ref="E276:F276"/>
    <mergeCell ref="E277:F277"/>
    <mergeCell ref="E260:F260"/>
    <mergeCell ref="E261:F261"/>
    <mergeCell ref="E262:F262"/>
    <mergeCell ref="E263:F263"/>
    <mergeCell ref="E264:F264"/>
    <mergeCell ref="E265:F265"/>
    <mergeCell ref="E266:F266"/>
    <mergeCell ref="E267:F267"/>
    <mergeCell ref="E268:F268"/>
    <mergeCell ref="E251:F251"/>
    <mergeCell ref="E252:F252"/>
    <mergeCell ref="E253:F253"/>
    <mergeCell ref="E254:F254"/>
    <mergeCell ref="E255:F255"/>
    <mergeCell ref="E256:F256"/>
    <mergeCell ref="E257:F257"/>
    <mergeCell ref="E258:F258"/>
    <mergeCell ref="E259:F259"/>
    <mergeCell ref="E242:F242"/>
    <mergeCell ref="E243:F243"/>
    <mergeCell ref="E244:F244"/>
    <mergeCell ref="E245:F245"/>
    <mergeCell ref="E246:F246"/>
    <mergeCell ref="E247:F247"/>
    <mergeCell ref="E248:F248"/>
    <mergeCell ref="E249:F249"/>
    <mergeCell ref="E250:F250"/>
    <mergeCell ref="E233:F233"/>
    <mergeCell ref="E234:F234"/>
    <mergeCell ref="E235:F235"/>
    <mergeCell ref="E236:F236"/>
    <mergeCell ref="E237:F237"/>
    <mergeCell ref="E238:F238"/>
    <mergeCell ref="E239:F239"/>
    <mergeCell ref="E240:F240"/>
    <mergeCell ref="E241:F241"/>
    <mergeCell ref="E224:F224"/>
    <mergeCell ref="E225:F225"/>
    <mergeCell ref="E226:F226"/>
    <mergeCell ref="E227:F227"/>
    <mergeCell ref="E228:F228"/>
    <mergeCell ref="E229:F229"/>
    <mergeCell ref="E230:F230"/>
    <mergeCell ref="E231:F231"/>
    <mergeCell ref="E232:F232"/>
    <mergeCell ref="E215:F215"/>
    <mergeCell ref="E216:F216"/>
    <mergeCell ref="E217:F217"/>
    <mergeCell ref="E218:F218"/>
    <mergeCell ref="E219:F219"/>
    <mergeCell ref="E220:F220"/>
    <mergeCell ref="E221:F221"/>
    <mergeCell ref="E222:F222"/>
    <mergeCell ref="E223:F223"/>
    <mergeCell ref="E206:F206"/>
    <mergeCell ref="E207:F207"/>
    <mergeCell ref="E208:F208"/>
    <mergeCell ref="E209:F209"/>
    <mergeCell ref="E210:F210"/>
    <mergeCell ref="E211:F211"/>
    <mergeCell ref="E212:F212"/>
    <mergeCell ref="E213:F213"/>
    <mergeCell ref="E214:F214"/>
    <mergeCell ref="E197:F197"/>
    <mergeCell ref="E198:F198"/>
    <mergeCell ref="E199:F199"/>
    <mergeCell ref="E200:F200"/>
    <mergeCell ref="E201:F201"/>
    <mergeCell ref="E202:F202"/>
    <mergeCell ref="E203:F203"/>
    <mergeCell ref="E204:F204"/>
    <mergeCell ref="E205:F205"/>
    <mergeCell ref="E195:F195"/>
    <mergeCell ref="E196:F196"/>
    <mergeCell ref="E104:F104"/>
    <mergeCell ref="E105:F105"/>
    <mergeCell ref="E106:F106"/>
    <mergeCell ref="E107:F107"/>
    <mergeCell ref="E108:F108"/>
    <mergeCell ref="E109:F109"/>
    <mergeCell ref="E110:F110"/>
    <mergeCell ref="E111:F111"/>
    <mergeCell ref="E190:F190"/>
    <mergeCell ref="E177:F177"/>
    <mergeCell ref="E178:F178"/>
    <mergeCell ref="E152:G152"/>
    <mergeCell ref="E153:G153"/>
    <mergeCell ref="E154:G154"/>
    <mergeCell ref="C189:M189"/>
    <mergeCell ref="E112:F112"/>
    <mergeCell ref="C103:L103"/>
    <mergeCell ref="C192:L192"/>
    <mergeCell ref="E193:G193"/>
    <mergeCell ref="E194:F194"/>
    <mergeCell ref="E186:F186"/>
    <mergeCell ref="E187:F187"/>
    <mergeCell ref="E188:F188"/>
    <mergeCell ref="E173:F173"/>
    <mergeCell ref="E159:F159"/>
    <mergeCell ref="E160:F160"/>
    <mergeCell ref="E161:F161"/>
    <mergeCell ref="E182:F182"/>
    <mergeCell ref="E183:F183"/>
    <mergeCell ref="E184:F184"/>
    <mergeCell ref="E155:F155"/>
    <mergeCell ref="E156:F156"/>
    <mergeCell ref="E157:F157"/>
    <mergeCell ref="E158:F158"/>
    <mergeCell ref="C66:H66"/>
    <mergeCell ref="E101:G101"/>
    <mergeCell ref="E102:G102"/>
    <mergeCell ref="E119:G119"/>
    <mergeCell ref="E185:F185"/>
    <mergeCell ref="E89:F89"/>
    <mergeCell ref="C67:L67"/>
    <mergeCell ref="C90:D90"/>
    <mergeCell ref="E90:F90"/>
    <mergeCell ref="C91:L91"/>
    <mergeCell ref="E92:F92"/>
    <mergeCell ref="E77:F77"/>
    <mergeCell ref="E78:F78"/>
    <mergeCell ref="E79:F79"/>
    <mergeCell ref="E80:F80"/>
    <mergeCell ref="E81:F81"/>
    <mergeCell ref="E82:F82"/>
    <mergeCell ref="E83:F83"/>
    <mergeCell ref="E84:F84"/>
    <mergeCell ref="E85:F85"/>
    <mergeCell ref="C100:D100"/>
    <mergeCell ref="E100:F100"/>
    <mergeCell ref="E113:F113"/>
    <mergeCell ref="E114:F114"/>
    <mergeCell ref="A9:A12"/>
    <mergeCell ref="B13:B15"/>
    <mergeCell ref="A13:A16"/>
    <mergeCell ref="A21:A24"/>
    <mergeCell ref="A17:A20"/>
    <mergeCell ref="B17:B19"/>
    <mergeCell ref="E31:F31"/>
    <mergeCell ref="E32:F32"/>
    <mergeCell ref="E33:F33"/>
    <mergeCell ref="A25:A101"/>
    <mergeCell ref="B25:B27"/>
    <mergeCell ref="E28:F28"/>
    <mergeCell ref="E29:F29"/>
    <mergeCell ref="E30:F30"/>
    <mergeCell ref="E60:F60"/>
    <mergeCell ref="E61:F61"/>
    <mergeCell ref="E62:F62"/>
    <mergeCell ref="E86:F86"/>
    <mergeCell ref="E87:F87"/>
    <mergeCell ref="E88:F88"/>
    <mergeCell ref="E64:G64"/>
    <mergeCell ref="E65:G65"/>
    <mergeCell ref="E68:G68"/>
    <mergeCell ref="E69:G69"/>
    <mergeCell ref="E34:F34"/>
    <mergeCell ref="E36:F36"/>
    <mergeCell ref="E37:F37"/>
    <mergeCell ref="E38:F38"/>
    <mergeCell ref="E39:F39"/>
    <mergeCell ref="E40:F40"/>
    <mergeCell ref="E41:F41"/>
    <mergeCell ref="C58:H58"/>
    <mergeCell ref="E35:F35"/>
    <mergeCell ref="E42:F42"/>
    <mergeCell ref="E43:F43"/>
    <mergeCell ref="H5:H7"/>
    <mergeCell ref="I5:M6"/>
    <mergeCell ref="E20:G20"/>
    <mergeCell ref="B21:B23"/>
    <mergeCell ref="E21:G21"/>
    <mergeCell ref="E22:G22"/>
    <mergeCell ref="E23:G23"/>
    <mergeCell ref="C5:C7"/>
    <mergeCell ref="B9:B11"/>
    <mergeCell ref="E11:G11"/>
    <mergeCell ref="E12:G12"/>
    <mergeCell ref="E13:G13"/>
    <mergeCell ref="E15:G15"/>
    <mergeCell ref="E16:G16"/>
    <mergeCell ref="E17:G17"/>
    <mergeCell ref="K2:L2"/>
    <mergeCell ref="E44:F44"/>
    <mergeCell ref="E45:F45"/>
    <mergeCell ref="E46:F46"/>
    <mergeCell ref="E47:F47"/>
    <mergeCell ref="E48:F48"/>
    <mergeCell ref="E49:F49"/>
    <mergeCell ref="E50:F50"/>
    <mergeCell ref="E51:F51"/>
    <mergeCell ref="E5:G7"/>
    <mergeCell ref="E24:G24"/>
    <mergeCell ref="E18:G18"/>
    <mergeCell ref="E19:G19"/>
    <mergeCell ref="E14:G14"/>
    <mergeCell ref="E8:G8"/>
    <mergeCell ref="E9:G9"/>
    <mergeCell ref="E10:G10"/>
    <mergeCell ref="E25:G25"/>
    <mergeCell ref="E26:G26"/>
    <mergeCell ref="E27:G27"/>
    <mergeCell ref="A4:M4"/>
    <mergeCell ref="A5:A7"/>
    <mergeCell ref="B5:B7"/>
    <mergeCell ref="D5:D7"/>
    <mergeCell ref="A102:A115"/>
    <mergeCell ref="B102:B114"/>
    <mergeCell ref="A116:A119"/>
    <mergeCell ref="B116:B118"/>
    <mergeCell ref="E116:G116"/>
    <mergeCell ref="E117:G117"/>
    <mergeCell ref="E118:G118"/>
    <mergeCell ref="E115:G115"/>
    <mergeCell ref="C59:M59"/>
    <mergeCell ref="C63:L63"/>
    <mergeCell ref="E70:G70"/>
    <mergeCell ref="E71:F71"/>
    <mergeCell ref="E72:F72"/>
    <mergeCell ref="E73:F73"/>
    <mergeCell ref="E74:F74"/>
    <mergeCell ref="E75:F75"/>
    <mergeCell ref="E76:F76"/>
    <mergeCell ref="E93:F93"/>
    <mergeCell ref="E94:F94"/>
    <mergeCell ref="E95:F95"/>
    <mergeCell ref="E96:F96"/>
    <mergeCell ref="E97:F97"/>
    <mergeCell ref="E98:F98"/>
    <mergeCell ref="E99:F99"/>
    <mergeCell ref="A129:A132"/>
    <mergeCell ref="B129:B131"/>
    <mergeCell ref="E132:G132"/>
    <mergeCell ref="A133:A136"/>
    <mergeCell ref="B133:B135"/>
    <mergeCell ref="E133:G133"/>
    <mergeCell ref="E134:G134"/>
    <mergeCell ref="E135:G135"/>
    <mergeCell ref="E129:G129"/>
    <mergeCell ref="E130:G130"/>
    <mergeCell ref="E131:G131"/>
    <mergeCell ref="A124:A127"/>
    <mergeCell ref="B124:B126"/>
    <mergeCell ref="E124:G124"/>
    <mergeCell ref="E125:G125"/>
    <mergeCell ref="E126:G126"/>
    <mergeCell ref="E127:G127"/>
    <mergeCell ref="A120:A123"/>
    <mergeCell ref="B120:B122"/>
    <mergeCell ref="E120:G120"/>
    <mergeCell ref="E121:G121"/>
    <mergeCell ref="E122:G122"/>
    <mergeCell ref="E123:G123"/>
    <mergeCell ref="A362:A365"/>
    <mergeCell ref="B362:B364"/>
    <mergeCell ref="E362:G362"/>
    <mergeCell ref="E363:G363"/>
    <mergeCell ref="E364:G364"/>
    <mergeCell ref="E365:G365"/>
    <mergeCell ref="E136:G136"/>
    <mergeCell ref="A137:A361"/>
    <mergeCell ref="B137:B139"/>
    <mergeCell ref="E137:G137"/>
    <mergeCell ref="E138:G138"/>
    <mergeCell ref="E139:G139"/>
    <mergeCell ref="E361:G361"/>
    <mergeCell ref="E142:F142"/>
    <mergeCell ref="E143:F143"/>
    <mergeCell ref="E144:F144"/>
    <mergeCell ref="E145:F145"/>
    <mergeCell ref="E146:F146"/>
    <mergeCell ref="E147:F147"/>
    <mergeCell ref="E148:F148"/>
    <mergeCell ref="E151:F151"/>
    <mergeCell ref="E149:F149"/>
    <mergeCell ref="E150:F150"/>
    <mergeCell ref="C181:M181"/>
    <mergeCell ref="A370:A373"/>
    <mergeCell ref="B370:B372"/>
    <mergeCell ref="E370:G370"/>
    <mergeCell ref="E371:G371"/>
    <mergeCell ref="E372:G372"/>
    <mergeCell ref="E373:G373"/>
    <mergeCell ref="A366:A369"/>
    <mergeCell ref="B366:B368"/>
    <mergeCell ref="E366:G366"/>
    <mergeCell ref="E367:G367"/>
    <mergeCell ref="E368:G368"/>
    <mergeCell ref="E369:G369"/>
    <mergeCell ref="A378:A381"/>
    <mergeCell ref="B378:B380"/>
    <mergeCell ref="E378:G378"/>
    <mergeCell ref="E379:G379"/>
    <mergeCell ref="E380:G380"/>
    <mergeCell ref="E381:G381"/>
    <mergeCell ref="A374:A377"/>
    <mergeCell ref="B374:B376"/>
    <mergeCell ref="E374:G374"/>
    <mergeCell ref="E375:G375"/>
    <mergeCell ref="E376:G376"/>
    <mergeCell ref="E377:G377"/>
    <mergeCell ref="A391:A394"/>
    <mergeCell ref="B391:B393"/>
    <mergeCell ref="E391:G391"/>
    <mergeCell ref="E392:G392"/>
    <mergeCell ref="E393:G393"/>
    <mergeCell ref="E394:G394"/>
    <mergeCell ref="A383:A386"/>
    <mergeCell ref="B383:B385"/>
    <mergeCell ref="E386:G386"/>
    <mergeCell ref="A387:A390"/>
    <mergeCell ref="B387:B389"/>
    <mergeCell ref="E387:G387"/>
    <mergeCell ref="E388:G388"/>
    <mergeCell ref="E389:G389"/>
    <mergeCell ref="E390:G390"/>
    <mergeCell ref="E383:G383"/>
    <mergeCell ref="E384:G384"/>
    <mergeCell ref="E385:G385"/>
    <mergeCell ref="A407:H407"/>
    <mergeCell ref="A408:H408"/>
    <mergeCell ref="A382:H382"/>
    <mergeCell ref="A128:H128"/>
    <mergeCell ref="A403:A406"/>
    <mergeCell ref="B403:B405"/>
    <mergeCell ref="E403:G403"/>
    <mergeCell ref="E404:G404"/>
    <mergeCell ref="E405:G405"/>
    <mergeCell ref="E406:G406"/>
    <mergeCell ref="A399:A402"/>
    <mergeCell ref="B399:B401"/>
    <mergeCell ref="E399:G399"/>
    <mergeCell ref="E400:G400"/>
    <mergeCell ref="E401:G401"/>
    <mergeCell ref="E402:G402"/>
    <mergeCell ref="A395:A398"/>
    <mergeCell ref="B395:B397"/>
    <mergeCell ref="E395:G395"/>
    <mergeCell ref="E396:G396"/>
    <mergeCell ref="E397:G397"/>
    <mergeCell ref="E140:F140"/>
    <mergeCell ref="E141:F141"/>
    <mergeCell ref="E398:G398"/>
  </mergeCells>
  <pageMargins left="0.23622047244094491" right="0.23622047244094491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topLeftCell="A35" workbookViewId="0">
      <selection activeCell="L38" sqref="L38"/>
    </sheetView>
  </sheetViews>
  <sheetFormatPr defaultColWidth="9.125" defaultRowHeight="15.65" x14ac:dyDescent="0.25"/>
  <cols>
    <col min="1" max="1" width="6" style="19" customWidth="1"/>
    <col min="2" max="2" width="21.375" style="9" customWidth="1"/>
    <col min="3" max="3" width="28.625" style="9" customWidth="1"/>
    <col min="4" max="4" width="16.875" style="9" customWidth="1"/>
    <col min="5" max="5" width="9.875" style="9" customWidth="1"/>
    <col min="6" max="6" width="10.25" style="9" customWidth="1"/>
    <col min="7" max="7" width="10.625" style="9" customWidth="1"/>
    <col min="8" max="8" width="13" style="9" customWidth="1"/>
    <col min="9" max="9" width="14" style="9" customWidth="1"/>
    <col min="10" max="16384" width="9.125" style="9"/>
  </cols>
  <sheetData>
    <row r="1" spans="1:9" s="1" customFormat="1" x14ac:dyDescent="0.25">
      <c r="A1" s="23"/>
      <c r="H1" s="1" t="s">
        <v>91</v>
      </c>
    </row>
    <row r="2" spans="1:9" s="1" customFormat="1" x14ac:dyDescent="0.25">
      <c r="A2" s="23"/>
      <c r="H2" s="1" t="s">
        <v>62</v>
      </c>
    </row>
    <row r="3" spans="1:9" s="1" customFormat="1" x14ac:dyDescent="0.25">
      <c r="A3" s="20"/>
      <c r="B3" s="21"/>
      <c r="C3" s="21"/>
      <c r="D3" s="21"/>
      <c r="E3" s="21"/>
      <c r="F3" s="21"/>
      <c r="G3" s="21"/>
      <c r="H3" s="21"/>
      <c r="I3" s="21"/>
    </row>
    <row r="4" spans="1:9" s="1" customFormat="1" hidden="1" x14ac:dyDescent="0.25">
      <c r="A4" s="20"/>
      <c r="B4" s="21"/>
      <c r="C4" s="21"/>
      <c r="D4" s="21"/>
      <c r="E4" s="21"/>
      <c r="F4" s="21"/>
      <c r="G4" s="21"/>
      <c r="H4" s="21"/>
      <c r="I4" s="21"/>
    </row>
    <row r="5" spans="1:9" hidden="1" x14ac:dyDescent="0.25">
      <c r="A5" s="22"/>
      <c r="B5" s="22"/>
      <c r="C5" s="22"/>
      <c r="D5" s="22"/>
      <c r="E5" s="22"/>
      <c r="F5" s="22"/>
      <c r="G5" s="22"/>
      <c r="H5" s="22"/>
      <c r="I5" s="22"/>
    </row>
    <row r="6" spans="1:9" hidden="1" x14ac:dyDescent="0.25">
      <c r="A6" s="22"/>
      <c r="B6" s="22"/>
      <c r="C6" s="22"/>
      <c r="D6" s="22"/>
      <c r="E6" s="22"/>
      <c r="F6" s="22"/>
      <c r="G6" s="22"/>
      <c r="H6" s="22"/>
      <c r="I6" s="22"/>
    </row>
    <row r="7" spans="1:9" hidden="1" x14ac:dyDescent="0.25">
      <c r="A7" s="22"/>
      <c r="B7" s="22"/>
      <c r="C7" s="22"/>
      <c r="D7" s="22"/>
      <c r="E7" s="22"/>
      <c r="F7" s="22"/>
      <c r="G7" s="22"/>
      <c r="H7" s="22"/>
      <c r="I7" s="22"/>
    </row>
    <row r="8" spans="1:9" ht="14.95" customHeight="1" x14ac:dyDescent="0.25">
      <c r="A8" s="116" t="s">
        <v>74</v>
      </c>
      <c r="B8" s="117"/>
      <c r="C8" s="117"/>
      <c r="D8" s="117"/>
      <c r="E8" s="117"/>
      <c r="F8" s="117"/>
      <c r="G8" s="117"/>
      <c r="H8" s="117"/>
      <c r="I8" s="118"/>
    </row>
    <row r="9" spans="1:9" ht="14.95" customHeight="1" x14ac:dyDescent="0.25">
      <c r="A9" s="175" t="s">
        <v>0</v>
      </c>
      <c r="B9" s="155" t="s">
        <v>1</v>
      </c>
      <c r="C9" s="178" t="s">
        <v>39</v>
      </c>
      <c r="D9" s="179"/>
      <c r="E9" s="155" t="s">
        <v>40</v>
      </c>
      <c r="F9" s="178" t="s">
        <v>2</v>
      </c>
      <c r="G9" s="187"/>
      <c r="H9" s="179"/>
      <c r="I9" s="155" t="s">
        <v>41</v>
      </c>
    </row>
    <row r="10" spans="1:9" ht="41.3" customHeight="1" x14ac:dyDescent="0.25">
      <c r="A10" s="176"/>
      <c r="B10" s="186"/>
      <c r="C10" s="155" t="s">
        <v>54</v>
      </c>
      <c r="D10" s="155" t="s">
        <v>94</v>
      </c>
      <c r="E10" s="186"/>
      <c r="F10" s="155" t="s">
        <v>42</v>
      </c>
      <c r="G10" s="155" t="s">
        <v>43</v>
      </c>
      <c r="H10" s="155" t="s">
        <v>44</v>
      </c>
      <c r="I10" s="186"/>
    </row>
    <row r="11" spans="1:9" ht="7.5" customHeight="1" x14ac:dyDescent="0.25">
      <c r="A11" s="177"/>
      <c r="B11" s="180"/>
      <c r="C11" s="180"/>
      <c r="D11" s="180"/>
      <c r="E11" s="180"/>
      <c r="F11" s="180"/>
      <c r="G11" s="180"/>
      <c r="H11" s="180"/>
      <c r="I11" s="180"/>
    </row>
    <row r="12" spans="1:9" s="38" customFormat="1" ht="14.95" customHeight="1" x14ac:dyDescent="0.25">
      <c r="A12" s="33">
        <v>1</v>
      </c>
      <c r="B12" s="33">
        <v>2</v>
      </c>
      <c r="C12" s="33">
        <v>3</v>
      </c>
      <c r="D12" s="33">
        <v>4</v>
      </c>
      <c r="E12" s="33">
        <v>5</v>
      </c>
      <c r="F12" s="33">
        <v>6</v>
      </c>
      <c r="G12" s="33">
        <v>7</v>
      </c>
      <c r="H12" s="33">
        <v>8</v>
      </c>
      <c r="I12" s="33">
        <v>9</v>
      </c>
    </row>
    <row r="13" spans="1:9" ht="14.95" customHeight="1" x14ac:dyDescent="0.25">
      <c r="A13" s="169" t="s">
        <v>48</v>
      </c>
      <c r="B13" s="119" t="s">
        <v>55</v>
      </c>
      <c r="C13" s="14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</row>
    <row r="14" spans="1:9" ht="14.95" customHeight="1" x14ac:dyDescent="0.25">
      <c r="A14" s="170"/>
      <c r="B14" s="120"/>
      <c r="C14" s="14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</row>
    <row r="15" spans="1:9" ht="14.95" customHeight="1" x14ac:dyDescent="0.25">
      <c r="A15" s="170"/>
      <c r="B15" s="121"/>
      <c r="C15" s="14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</row>
    <row r="16" spans="1:9" ht="30.1" customHeight="1" x14ac:dyDescent="0.25">
      <c r="A16" s="171"/>
      <c r="B16" s="10" t="s">
        <v>4</v>
      </c>
      <c r="C16" s="18" t="s">
        <v>20</v>
      </c>
      <c r="D16" s="18" t="s">
        <v>20</v>
      </c>
      <c r="E16" s="18" t="s">
        <v>20</v>
      </c>
      <c r="F16" s="18">
        <f>SUM(F13:F15)</f>
        <v>0</v>
      </c>
      <c r="G16" s="18">
        <f t="shared" ref="G16:H16" si="0">SUM(G13:G15)</f>
        <v>0</v>
      </c>
      <c r="H16" s="18">
        <f t="shared" si="0"/>
        <v>0</v>
      </c>
      <c r="I16" s="18" t="s">
        <v>20</v>
      </c>
    </row>
    <row r="17" spans="1:9" ht="14.95" customHeight="1" x14ac:dyDescent="0.25">
      <c r="A17" s="169" t="s">
        <v>49</v>
      </c>
      <c r="B17" s="119" t="s">
        <v>56</v>
      </c>
      <c r="C17" s="14">
        <v>0</v>
      </c>
      <c r="D17" s="42">
        <v>0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</row>
    <row r="18" spans="1:9" ht="14.95" customHeight="1" x14ac:dyDescent="0.25">
      <c r="A18" s="170"/>
      <c r="B18" s="120"/>
      <c r="C18" s="14">
        <v>0</v>
      </c>
      <c r="D18" s="42">
        <v>0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</row>
    <row r="19" spans="1:9" ht="14.95" customHeight="1" x14ac:dyDescent="0.25">
      <c r="A19" s="170"/>
      <c r="B19" s="121"/>
      <c r="C19" s="14">
        <v>0</v>
      </c>
      <c r="D19" s="42">
        <v>0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</row>
    <row r="20" spans="1:9" ht="28.55" customHeight="1" x14ac:dyDescent="0.25">
      <c r="A20" s="171"/>
      <c r="B20" s="10" t="s">
        <v>4</v>
      </c>
      <c r="C20" s="18" t="s">
        <v>20</v>
      </c>
      <c r="D20" s="18" t="s">
        <v>20</v>
      </c>
      <c r="E20" s="18" t="s">
        <v>20</v>
      </c>
      <c r="F20" s="18">
        <f>SUM(F17:F19)</f>
        <v>0</v>
      </c>
      <c r="G20" s="18">
        <f t="shared" ref="G20" si="1">SUM(G17:G19)</f>
        <v>0</v>
      </c>
      <c r="H20" s="18">
        <f t="shared" ref="H20" si="2">SUM(H17:H19)</f>
        <v>0</v>
      </c>
      <c r="I20" s="18" t="s">
        <v>20</v>
      </c>
    </row>
    <row r="21" spans="1:9" ht="14.95" customHeight="1" x14ac:dyDescent="0.25">
      <c r="A21" s="169" t="s">
        <v>50</v>
      </c>
      <c r="B21" s="119" t="s">
        <v>57</v>
      </c>
      <c r="C21" s="14">
        <v>0</v>
      </c>
      <c r="D21" s="42">
        <v>0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</row>
    <row r="22" spans="1:9" ht="14.95" customHeight="1" x14ac:dyDescent="0.25">
      <c r="A22" s="170"/>
      <c r="B22" s="120"/>
      <c r="C22" s="14">
        <v>0</v>
      </c>
      <c r="D22" s="42">
        <v>0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</row>
    <row r="23" spans="1:9" ht="14.95" customHeight="1" x14ac:dyDescent="0.25">
      <c r="A23" s="170"/>
      <c r="B23" s="121"/>
      <c r="C23" s="14">
        <v>0</v>
      </c>
      <c r="D23" s="42">
        <v>0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</row>
    <row r="24" spans="1:9" ht="32.950000000000003" customHeight="1" x14ac:dyDescent="0.25">
      <c r="A24" s="171"/>
      <c r="B24" s="10" t="s">
        <v>4</v>
      </c>
      <c r="C24" s="18" t="s">
        <v>20</v>
      </c>
      <c r="D24" s="18" t="s">
        <v>20</v>
      </c>
      <c r="E24" s="18" t="s">
        <v>20</v>
      </c>
      <c r="F24" s="18">
        <f>SUM(F21:F23)</f>
        <v>0</v>
      </c>
      <c r="G24" s="18">
        <f t="shared" ref="G24" si="3">SUM(G21:G23)</f>
        <v>0</v>
      </c>
      <c r="H24" s="18">
        <f t="shared" ref="H24" si="4">SUM(H21:H23)</f>
        <v>0</v>
      </c>
      <c r="I24" s="18" t="s">
        <v>20</v>
      </c>
    </row>
    <row r="25" spans="1:9" ht="14.95" customHeight="1" x14ac:dyDescent="0.25">
      <c r="A25" s="170"/>
      <c r="B25" s="120" t="s">
        <v>157</v>
      </c>
      <c r="C25" s="14" t="s">
        <v>158</v>
      </c>
      <c r="D25" s="12"/>
      <c r="E25" s="12" t="s">
        <v>105</v>
      </c>
      <c r="F25" s="12">
        <v>120</v>
      </c>
      <c r="G25" s="12">
        <v>23.5</v>
      </c>
      <c r="H25" s="12">
        <v>2820</v>
      </c>
      <c r="I25" s="12" t="s">
        <v>109</v>
      </c>
    </row>
    <row r="26" spans="1:9" ht="29.25" customHeight="1" x14ac:dyDescent="0.25">
      <c r="A26" s="170"/>
      <c r="B26" s="121"/>
      <c r="C26" s="14" t="s">
        <v>161</v>
      </c>
      <c r="D26" s="12"/>
      <c r="E26" s="12" t="s">
        <v>105</v>
      </c>
      <c r="F26" s="12">
        <v>110</v>
      </c>
      <c r="G26" s="12">
        <v>24.53</v>
      </c>
      <c r="H26" s="12">
        <f>F26*G26</f>
        <v>2698.3</v>
      </c>
      <c r="I26" s="12" t="s">
        <v>109</v>
      </c>
    </row>
    <row r="27" spans="1:9" ht="31.6" customHeight="1" x14ac:dyDescent="0.25">
      <c r="A27" s="171"/>
      <c r="B27" s="10" t="s">
        <v>4</v>
      </c>
      <c r="C27" s="18" t="s">
        <v>20</v>
      </c>
      <c r="D27" s="18" t="s">
        <v>20</v>
      </c>
      <c r="E27" s="18" t="s">
        <v>20</v>
      </c>
      <c r="F27" s="18">
        <f>SUM(F25:F26)</f>
        <v>230</v>
      </c>
      <c r="G27" s="18">
        <f>SUM(G25:G26)</f>
        <v>48.03</v>
      </c>
      <c r="H27" s="18">
        <f>SUM(H25:H26)</f>
        <v>5518.3</v>
      </c>
      <c r="I27" s="18" t="s">
        <v>20</v>
      </c>
    </row>
    <row r="28" spans="1:9" ht="14.95" customHeight="1" x14ac:dyDescent="0.25">
      <c r="A28" s="169" t="s">
        <v>51</v>
      </c>
      <c r="B28" s="119" t="s">
        <v>58</v>
      </c>
      <c r="C28" s="14">
        <v>0</v>
      </c>
      <c r="D28" s="42">
        <v>0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</row>
    <row r="29" spans="1:9" ht="14.95" customHeight="1" x14ac:dyDescent="0.25">
      <c r="A29" s="170"/>
      <c r="B29" s="120"/>
      <c r="C29" s="14">
        <v>0</v>
      </c>
      <c r="D29" s="42">
        <v>0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</row>
    <row r="30" spans="1:9" ht="14.95" customHeight="1" x14ac:dyDescent="0.25">
      <c r="A30" s="170"/>
      <c r="B30" s="121"/>
      <c r="C30" s="14">
        <v>0</v>
      </c>
      <c r="D30" s="42">
        <v>0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</row>
    <row r="31" spans="1:9" ht="31.6" customHeight="1" x14ac:dyDescent="0.25">
      <c r="A31" s="171"/>
      <c r="B31" s="10" t="s">
        <v>4</v>
      </c>
      <c r="C31" s="18" t="s">
        <v>20</v>
      </c>
      <c r="D31" s="18" t="s">
        <v>20</v>
      </c>
      <c r="E31" s="18" t="s">
        <v>20</v>
      </c>
      <c r="F31" s="18">
        <f>SUM(F28:F30)</f>
        <v>0</v>
      </c>
      <c r="G31" s="18">
        <f t="shared" ref="G31" si="5">SUM(G28:G30)</f>
        <v>0</v>
      </c>
      <c r="H31" s="18">
        <f t="shared" ref="H31" si="6">SUM(H28:H30)</f>
        <v>0</v>
      </c>
      <c r="I31" s="18" t="s">
        <v>20</v>
      </c>
    </row>
    <row r="32" spans="1:9" ht="15.8" customHeight="1" x14ac:dyDescent="0.25">
      <c r="A32" s="184" t="s">
        <v>52</v>
      </c>
      <c r="B32" s="181" t="s">
        <v>59</v>
      </c>
      <c r="C32" s="14">
        <v>0</v>
      </c>
      <c r="D32" s="42">
        <v>0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</row>
    <row r="33" spans="1:9" ht="15.8" customHeight="1" x14ac:dyDescent="0.25">
      <c r="A33" s="184"/>
      <c r="B33" s="182"/>
      <c r="C33" s="14">
        <v>0</v>
      </c>
      <c r="D33" s="42">
        <v>0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</row>
    <row r="34" spans="1:9" ht="15.8" customHeight="1" x14ac:dyDescent="0.25">
      <c r="A34" s="184"/>
      <c r="B34" s="183"/>
      <c r="C34" s="14">
        <v>0</v>
      </c>
      <c r="D34" s="42">
        <v>0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</row>
    <row r="35" spans="1:9" ht="30.75" customHeight="1" x14ac:dyDescent="0.25">
      <c r="A35" s="184"/>
      <c r="B35" s="15" t="s">
        <v>4</v>
      </c>
      <c r="C35" s="18" t="s">
        <v>20</v>
      </c>
      <c r="D35" s="18" t="s">
        <v>20</v>
      </c>
      <c r="E35" s="18" t="s">
        <v>20</v>
      </c>
      <c r="F35" s="18">
        <f>SUM(F32:F34)</f>
        <v>0</v>
      </c>
      <c r="G35" s="18">
        <f t="shared" ref="G35" si="7">SUM(G32:G34)</f>
        <v>0</v>
      </c>
      <c r="H35" s="18">
        <f t="shared" ref="H35" si="8">SUM(H32:H34)</f>
        <v>0</v>
      </c>
      <c r="I35" s="18" t="s">
        <v>20</v>
      </c>
    </row>
    <row r="36" spans="1:9" ht="15.8" customHeight="1" x14ac:dyDescent="0.25">
      <c r="A36" s="185" t="s">
        <v>64</v>
      </c>
      <c r="B36" s="181" t="s">
        <v>60</v>
      </c>
      <c r="C36" s="14" t="s">
        <v>106</v>
      </c>
      <c r="D36" s="14"/>
      <c r="E36" s="8" t="s">
        <v>107</v>
      </c>
      <c r="F36" s="8">
        <v>60</v>
      </c>
      <c r="G36" s="8">
        <v>82.45</v>
      </c>
      <c r="H36" s="8">
        <v>4947</v>
      </c>
      <c r="I36" s="8"/>
    </row>
    <row r="37" spans="1:9" ht="15.8" customHeight="1" x14ac:dyDescent="0.25">
      <c r="A37" s="185"/>
      <c r="B37" s="182"/>
      <c r="C37" s="14" t="s">
        <v>162</v>
      </c>
      <c r="D37" s="42">
        <v>0</v>
      </c>
      <c r="E37" s="42" t="s">
        <v>108</v>
      </c>
      <c r="F37" s="42">
        <v>8</v>
      </c>
      <c r="G37" s="42">
        <v>55</v>
      </c>
      <c r="H37" s="42">
        <f>F37*G37</f>
        <v>440</v>
      </c>
      <c r="I37" s="42">
        <v>0</v>
      </c>
    </row>
    <row r="38" spans="1:9" ht="15.8" customHeight="1" x14ac:dyDescent="0.25">
      <c r="A38" s="185"/>
      <c r="B38" s="182"/>
      <c r="C38" s="14" t="s">
        <v>159</v>
      </c>
      <c r="D38" s="64"/>
      <c r="E38" s="64" t="s">
        <v>108</v>
      </c>
      <c r="F38" s="64">
        <v>3</v>
      </c>
      <c r="G38" s="64">
        <v>10</v>
      </c>
      <c r="H38" s="64">
        <f t="shared" ref="H38:H39" si="9">F38*G38</f>
        <v>30</v>
      </c>
      <c r="I38" s="64"/>
    </row>
    <row r="39" spans="1:9" ht="15.8" customHeight="1" x14ac:dyDescent="0.25">
      <c r="A39" s="185"/>
      <c r="B39" s="183"/>
      <c r="C39" s="14" t="s">
        <v>160</v>
      </c>
      <c r="D39" s="42">
        <v>0</v>
      </c>
      <c r="E39" s="64" t="s">
        <v>108</v>
      </c>
      <c r="F39" s="42">
        <v>5</v>
      </c>
      <c r="G39" s="42">
        <v>10</v>
      </c>
      <c r="H39" s="64">
        <f t="shared" si="9"/>
        <v>50</v>
      </c>
      <c r="I39" s="42">
        <v>0</v>
      </c>
    </row>
    <row r="40" spans="1:9" ht="30.75" customHeight="1" x14ac:dyDescent="0.25">
      <c r="A40" s="185"/>
      <c r="B40" s="15" t="s">
        <v>4</v>
      </c>
      <c r="C40" s="18" t="s">
        <v>20</v>
      </c>
      <c r="D40" s="18" t="s">
        <v>20</v>
      </c>
      <c r="E40" s="18" t="s">
        <v>20</v>
      </c>
      <c r="F40" s="18">
        <f>SUM(F36:F39)</f>
        <v>76</v>
      </c>
      <c r="G40" s="18">
        <f t="shared" ref="G40" si="10">SUM(G36:G39)</f>
        <v>157.44999999999999</v>
      </c>
      <c r="H40" s="18">
        <f t="shared" ref="H40" si="11">SUM(H36:H39)</f>
        <v>5467</v>
      </c>
      <c r="I40" s="18" t="s">
        <v>20</v>
      </c>
    </row>
    <row r="41" spans="1:9" ht="15.8" customHeight="1" x14ac:dyDescent="0.25">
      <c r="A41" s="184" t="s">
        <v>63</v>
      </c>
      <c r="B41" s="172" t="s">
        <v>61</v>
      </c>
      <c r="C41" s="14">
        <v>0</v>
      </c>
      <c r="D41" s="42">
        <v>0</v>
      </c>
      <c r="E41" s="42">
        <v>0</v>
      </c>
      <c r="F41" s="42">
        <v>0</v>
      </c>
      <c r="G41" s="42">
        <v>0</v>
      </c>
      <c r="H41" s="42">
        <v>0</v>
      </c>
      <c r="I41" s="42">
        <v>0</v>
      </c>
    </row>
    <row r="42" spans="1:9" ht="13.6" customHeight="1" x14ac:dyDescent="0.25">
      <c r="A42" s="184"/>
      <c r="B42" s="173"/>
      <c r="C42" s="14">
        <v>0</v>
      </c>
      <c r="D42" s="42">
        <v>0</v>
      </c>
      <c r="E42" s="42">
        <v>0</v>
      </c>
      <c r="F42" s="42">
        <v>0</v>
      </c>
      <c r="G42" s="42">
        <v>0</v>
      </c>
      <c r="H42" s="42">
        <v>0</v>
      </c>
      <c r="I42" s="42">
        <v>0</v>
      </c>
    </row>
    <row r="43" spans="1:9" ht="13.6" customHeight="1" x14ac:dyDescent="0.25">
      <c r="A43" s="184"/>
      <c r="B43" s="174"/>
      <c r="C43" s="14">
        <v>0</v>
      </c>
      <c r="D43" s="42">
        <v>0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</row>
    <row r="44" spans="1:9" ht="28.55" customHeight="1" x14ac:dyDescent="0.25">
      <c r="A44" s="184"/>
      <c r="B44" s="15" t="s">
        <v>4</v>
      </c>
      <c r="C44" s="18" t="s">
        <v>20</v>
      </c>
      <c r="D44" s="18" t="s">
        <v>20</v>
      </c>
      <c r="E44" s="18" t="s">
        <v>20</v>
      </c>
      <c r="F44" s="18">
        <f>SUM(F41:F43)</f>
        <v>0</v>
      </c>
      <c r="G44" s="18">
        <f t="shared" ref="G44" si="12">SUM(G41:G43)</f>
        <v>0</v>
      </c>
      <c r="H44" s="18">
        <f t="shared" ref="H44" si="13">SUM(H41:H43)</f>
        <v>0</v>
      </c>
      <c r="I44" s="18" t="s">
        <v>20</v>
      </c>
    </row>
    <row r="45" spans="1:9" ht="33.799999999999997" customHeight="1" x14ac:dyDescent="0.25">
      <c r="A45" s="116" t="s">
        <v>45</v>
      </c>
      <c r="B45" s="117"/>
      <c r="C45" s="117"/>
      <c r="D45" s="117"/>
      <c r="E45" s="118"/>
      <c r="F45" s="10">
        <f>F44+F40+F35+F31+F27+F24+F20+F16</f>
        <v>306</v>
      </c>
      <c r="G45" s="10">
        <f>G44+G40+G35+G31+G27+G24+G20+G16</f>
        <v>205.48</v>
      </c>
      <c r="H45" s="10">
        <f>H44+H40+H35+H31+H27+H24+H20+H16</f>
        <v>10985.3</v>
      </c>
      <c r="I45" s="10" t="s">
        <v>20</v>
      </c>
    </row>
    <row r="46" spans="1:9" ht="18" customHeight="1" x14ac:dyDescent="0.25">
      <c r="A46" s="169" t="s">
        <v>65</v>
      </c>
      <c r="B46" s="119" t="s">
        <v>66</v>
      </c>
      <c r="C46" s="14">
        <v>0</v>
      </c>
      <c r="D46" s="42">
        <v>0</v>
      </c>
      <c r="E46" s="42">
        <v>0</v>
      </c>
      <c r="F46" s="42">
        <v>0</v>
      </c>
      <c r="G46" s="42">
        <v>0</v>
      </c>
      <c r="H46" s="42">
        <v>0</v>
      </c>
      <c r="I46" s="42">
        <v>0</v>
      </c>
    </row>
    <row r="47" spans="1:9" x14ac:dyDescent="0.25">
      <c r="A47" s="170"/>
      <c r="B47" s="120"/>
      <c r="C47" s="14">
        <v>0</v>
      </c>
      <c r="D47" s="42">
        <v>0</v>
      </c>
      <c r="E47" s="42">
        <v>0</v>
      </c>
      <c r="F47" s="42">
        <v>0</v>
      </c>
      <c r="G47" s="42">
        <v>0</v>
      </c>
      <c r="H47" s="42">
        <v>0</v>
      </c>
      <c r="I47" s="42">
        <v>0</v>
      </c>
    </row>
    <row r="48" spans="1:9" x14ac:dyDescent="0.25">
      <c r="A48" s="170"/>
      <c r="B48" s="121"/>
      <c r="C48" s="14">
        <v>0</v>
      </c>
      <c r="D48" s="42">
        <v>0</v>
      </c>
      <c r="E48" s="42">
        <v>0</v>
      </c>
      <c r="F48" s="42">
        <v>0</v>
      </c>
      <c r="G48" s="42">
        <v>0</v>
      </c>
      <c r="H48" s="42">
        <v>0</v>
      </c>
      <c r="I48" s="42">
        <v>0</v>
      </c>
    </row>
    <row r="49" spans="1:9" ht="31.25" x14ac:dyDescent="0.25">
      <c r="A49" s="171"/>
      <c r="B49" s="15" t="s">
        <v>4</v>
      </c>
      <c r="C49" s="18" t="s">
        <v>20</v>
      </c>
      <c r="D49" s="18" t="s">
        <v>20</v>
      </c>
      <c r="E49" s="18" t="s">
        <v>20</v>
      </c>
      <c r="F49" s="18">
        <f>SUM(F46:F48)</f>
        <v>0</v>
      </c>
      <c r="G49" s="18">
        <f t="shared" ref="G49" si="14">SUM(G46:G48)</f>
        <v>0</v>
      </c>
      <c r="H49" s="18">
        <f t="shared" ref="H49" si="15">SUM(H46:H48)</f>
        <v>0</v>
      </c>
      <c r="I49" s="18" t="s">
        <v>20</v>
      </c>
    </row>
    <row r="50" spans="1:9" ht="16.5" customHeight="1" x14ac:dyDescent="0.25">
      <c r="A50" s="169" t="s">
        <v>53</v>
      </c>
      <c r="B50" s="119" t="s">
        <v>67</v>
      </c>
      <c r="C50" s="14">
        <v>0</v>
      </c>
      <c r="D50" s="42">
        <v>0</v>
      </c>
      <c r="E50" s="42">
        <v>0</v>
      </c>
      <c r="F50" s="42">
        <v>0</v>
      </c>
      <c r="G50" s="42">
        <v>0</v>
      </c>
      <c r="H50" s="42">
        <v>0</v>
      </c>
      <c r="I50" s="42">
        <v>0</v>
      </c>
    </row>
    <row r="51" spans="1:9" x14ac:dyDescent="0.25">
      <c r="A51" s="170"/>
      <c r="B51" s="120"/>
      <c r="C51" s="14">
        <v>0</v>
      </c>
      <c r="D51" s="42">
        <v>0</v>
      </c>
      <c r="E51" s="42">
        <v>0</v>
      </c>
      <c r="F51" s="42">
        <v>0</v>
      </c>
      <c r="G51" s="42">
        <v>0</v>
      </c>
      <c r="H51" s="42">
        <v>0</v>
      </c>
      <c r="I51" s="42">
        <v>0</v>
      </c>
    </row>
    <row r="52" spans="1:9" x14ac:dyDescent="0.25">
      <c r="A52" s="170"/>
      <c r="B52" s="121"/>
      <c r="C52" s="14">
        <v>0</v>
      </c>
      <c r="D52" s="42">
        <v>0</v>
      </c>
      <c r="E52" s="42">
        <v>0</v>
      </c>
      <c r="F52" s="42">
        <v>0</v>
      </c>
      <c r="G52" s="42">
        <v>0</v>
      </c>
      <c r="H52" s="42">
        <v>0</v>
      </c>
      <c r="I52" s="42">
        <v>0</v>
      </c>
    </row>
    <row r="53" spans="1:9" ht="31.25" x14ac:dyDescent="0.25">
      <c r="A53" s="171"/>
      <c r="B53" s="15" t="s">
        <v>4</v>
      </c>
      <c r="C53" s="10" t="s">
        <v>20</v>
      </c>
      <c r="D53" s="10" t="s">
        <v>20</v>
      </c>
      <c r="E53" s="10" t="s">
        <v>20</v>
      </c>
      <c r="F53" s="10">
        <f>SUM(F50:F52)</f>
        <v>0</v>
      </c>
      <c r="G53" s="10">
        <f t="shared" ref="G53" si="16">SUM(G50:G52)</f>
        <v>0</v>
      </c>
      <c r="H53" s="10">
        <f t="shared" ref="H53" si="17">SUM(H50:H52)</f>
        <v>0</v>
      </c>
      <c r="I53" s="10" t="s">
        <v>20</v>
      </c>
    </row>
    <row r="54" spans="1:9" ht="18" customHeight="1" x14ac:dyDescent="0.25">
      <c r="A54" s="169" t="s">
        <v>71</v>
      </c>
      <c r="B54" s="119" t="s">
        <v>68</v>
      </c>
      <c r="C54" s="14">
        <v>0</v>
      </c>
      <c r="D54" s="42">
        <v>0</v>
      </c>
      <c r="E54" s="42">
        <v>0</v>
      </c>
      <c r="F54" s="42">
        <v>0</v>
      </c>
      <c r="G54" s="42">
        <v>0</v>
      </c>
      <c r="H54" s="42">
        <v>0</v>
      </c>
      <c r="I54" s="42">
        <v>0</v>
      </c>
    </row>
    <row r="55" spans="1:9" ht="14.95" customHeight="1" x14ac:dyDescent="0.25">
      <c r="A55" s="170"/>
      <c r="B55" s="120"/>
      <c r="C55" s="14">
        <v>0</v>
      </c>
      <c r="D55" s="42">
        <v>0</v>
      </c>
      <c r="E55" s="42">
        <v>0</v>
      </c>
      <c r="F55" s="42">
        <v>0</v>
      </c>
      <c r="G55" s="42">
        <v>0</v>
      </c>
      <c r="H55" s="42">
        <v>0</v>
      </c>
      <c r="I55" s="42">
        <v>0</v>
      </c>
    </row>
    <row r="56" spans="1:9" ht="17.350000000000001" customHeight="1" x14ac:dyDescent="0.25">
      <c r="A56" s="170"/>
      <c r="B56" s="121"/>
      <c r="C56" s="14">
        <v>0</v>
      </c>
      <c r="D56" s="42">
        <v>0</v>
      </c>
      <c r="E56" s="42">
        <v>0</v>
      </c>
      <c r="F56" s="42">
        <v>0</v>
      </c>
      <c r="G56" s="42">
        <v>0</v>
      </c>
      <c r="H56" s="42">
        <v>0</v>
      </c>
      <c r="I56" s="42">
        <v>0</v>
      </c>
    </row>
    <row r="57" spans="1:9" ht="30.75" customHeight="1" x14ac:dyDescent="0.25">
      <c r="A57" s="171"/>
      <c r="B57" s="15" t="s">
        <v>4</v>
      </c>
      <c r="C57" s="10" t="s">
        <v>20</v>
      </c>
      <c r="D57" s="10" t="s">
        <v>20</v>
      </c>
      <c r="E57" s="10" t="s">
        <v>20</v>
      </c>
      <c r="F57" s="10">
        <f>SUM(F54:F56)</f>
        <v>0</v>
      </c>
      <c r="G57" s="10">
        <f t="shared" ref="G57" si="18">SUM(G54:G56)</f>
        <v>0</v>
      </c>
      <c r="H57" s="10">
        <f t="shared" ref="H57" si="19">SUM(H54:H56)</f>
        <v>0</v>
      </c>
      <c r="I57" s="10" t="s">
        <v>20</v>
      </c>
    </row>
    <row r="58" spans="1:9" ht="18.7" customHeight="1" x14ac:dyDescent="0.25">
      <c r="A58" s="169" t="s">
        <v>72</v>
      </c>
      <c r="B58" s="119" t="s">
        <v>69</v>
      </c>
      <c r="C58" s="14">
        <v>0</v>
      </c>
      <c r="D58" s="42">
        <v>0</v>
      </c>
      <c r="E58" s="42">
        <v>0</v>
      </c>
      <c r="F58" s="42">
        <v>0</v>
      </c>
      <c r="G58" s="42">
        <v>0</v>
      </c>
      <c r="H58" s="42">
        <v>0</v>
      </c>
      <c r="I58" s="42">
        <v>0</v>
      </c>
    </row>
    <row r="59" spans="1:9" x14ac:dyDescent="0.25">
      <c r="A59" s="170"/>
      <c r="B59" s="120"/>
      <c r="C59" s="14">
        <v>0</v>
      </c>
      <c r="D59" s="42">
        <v>0</v>
      </c>
      <c r="E59" s="42">
        <v>0</v>
      </c>
      <c r="F59" s="42">
        <v>0</v>
      </c>
      <c r="G59" s="42">
        <v>0</v>
      </c>
      <c r="H59" s="42">
        <v>0</v>
      </c>
      <c r="I59" s="42">
        <v>0</v>
      </c>
    </row>
    <row r="60" spans="1:9" x14ac:dyDescent="0.25">
      <c r="A60" s="170"/>
      <c r="B60" s="121"/>
      <c r="C60" s="14">
        <v>0</v>
      </c>
      <c r="D60" s="42">
        <v>0</v>
      </c>
      <c r="E60" s="42">
        <v>0</v>
      </c>
      <c r="F60" s="42">
        <v>0</v>
      </c>
      <c r="G60" s="42">
        <v>0</v>
      </c>
      <c r="H60" s="42">
        <v>0</v>
      </c>
      <c r="I60" s="42">
        <v>0</v>
      </c>
    </row>
    <row r="61" spans="1:9" ht="31.25" x14ac:dyDescent="0.25">
      <c r="A61" s="171"/>
      <c r="B61" s="15" t="s">
        <v>4</v>
      </c>
      <c r="C61" s="10" t="s">
        <v>20</v>
      </c>
      <c r="D61" s="10" t="s">
        <v>20</v>
      </c>
      <c r="E61" s="10" t="s">
        <v>20</v>
      </c>
      <c r="F61" s="10">
        <f>SUM(F58:F60)</f>
        <v>0</v>
      </c>
      <c r="G61" s="10">
        <f t="shared" ref="G61" si="20">SUM(G58:G60)</f>
        <v>0</v>
      </c>
      <c r="H61" s="10">
        <f t="shared" ref="H61" si="21">SUM(H58:H60)</f>
        <v>0</v>
      </c>
      <c r="I61" s="10" t="s">
        <v>20</v>
      </c>
    </row>
    <row r="62" spans="1:9" ht="18" customHeight="1" x14ac:dyDescent="0.25">
      <c r="A62" s="169" t="s">
        <v>73</v>
      </c>
      <c r="B62" s="122" t="s">
        <v>70</v>
      </c>
      <c r="C62" s="14">
        <v>0</v>
      </c>
      <c r="D62" s="42">
        <v>0</v>
      </c>
      <c r="E62" s="42">
        <v>0</v>
      </c>
      <c r="F62" s="42">
        <v>0</v>
      </c>
      <c r="G62" s="42">
        <v>0</v>
      </c>
      <c r="H62" s="42">
        <v>0</v>
      </c>
      <c r="I62" s="42">
        <v>0</v>
      </c>
    </row>
    <row r="63" spans="1:9" ht="16.5" customHeight="1" x14ac:dyDescent="0.25">
      <c r="A63" s="170"/>
      <c r="B63" s="122"/>
      <c r="C63" s="14">
        <v>0</v>
      </c>
      <c r="D63" s="42">
        <v>0</v>
      </c>
      <c r="E63" s="42">
        <v>0</v>
      </c>
      <c r="F63" s="42">
        <v>0</v>
      </c>
      <c r="G63" s="42">
        <v>0</v>
      </c>
      <c r="H63" s="42">
        <v>0</v>
      </c>
      <c r="I63" s="42">
        <v>0</v>
      </c>
    </row>
    <row r="64" spans="1:9" ht="16.5" customHeight="1" x14ac:dyDescent="0.25">
      <c r="A64" s="170"/>
      <c r="B64" s="122"/>
      <c r="C64" s="14">
        <v>0</v>
      </c>
      <c r="D64" s="42">
        <v>0</v>
      </c>
      <c r="E64" s="42">
        <v>0</v>
      </c>
      <c r="F64" s="42">
        <v>0</v>
      </c>
      <c r="G64" s="42">
        <v>0</v>
      </c>
      <c r="H64" s="42">
        <v>0</v>
      </c>
      <c r="I64" s="42">
        <v>0</v>
      </c>
    </row>
    <row r="65" spans="1:9" ht="29.25" customHeight="1" x14ac:dyDescent="0.25">
      <c r="A65" s="171"/>
      <c r="B65" s="15" t="s">
        <v>4</v>
      </c>
      <c r="C65" s="10" t="s">
        <v>20</v>
      </c>
      <c r="D65" s="10" t="s">
        <v>20</v>
      </c>
      <c r="E65" s="10" t="s">
        <v>20</v>
      </c>
      <c r="F65" s="10">
        <f>SUM(F62:F64)</f>
        <v>0</v>
      </c>
      <c r="G65" s="10">
        <f t="shared" ref="G65" si="22">SUM(G62:G64)</f>
        <v>0</v>
      </c>
      <c r="H65" s="10">
        <f t="shared" ref="H65" si="23">SUM(H62:H64)</f>
        <v>0</v>
      </c>
      <c r="I65" s="10" t="s">
        <v>20</v>
      </c>
    </row>
    <row r="66" spans="1:9" ht="31.6" customHeight="1" x14ac:dyDescent="0.25">
      <c r="A66" s="116" t="s">
        <v>46</v>
      </c>
      <c r="B66" s="117"/>
      <c r="C66" s="117"/>
      <c r="D66" s="117"/>
      <c r="E66" s="118"/>
      <c r="F66" s="10">
        <f>F65+F61+F57+F53+F49</f>
        <v>0</v>
      </c>
      <c r="G66" s="10">
        <f>G65+G61+G57+G53+G49</f>
        <v>0</v>
      </c>
      <c r="H66" s="10">
        <f>H65+H61+H57+H53+H49</f>
        <v>0</v>
      </c>
      <c r="I66" s="10" t="s">
        <v>20</v>
      </c>
    </row>
    <row r="67" spans="1:9" ht="15.8" customHeight="1" x14ac:dyDescent="0.25">
      <c r="A67" s="116" t="s">
        <v>47</v>
      </c>
      <c r="B67" s="117"/>
      <c r="C67" s="117"/>
      <c r="D67" s="117"/>
      <c r="E67" s="118"/>
      <c r="F67" s="10">
        <f>F66+F45</f>
        <v>306</v>
      </c>
      <c r="G67" s="10">
        <f>G66+G45</f>
        <v>205.48</v>
      </c>
      <c r="H67" s="10">
        <f>H66+H45</f>
        <v>10985.3</v>
      </c>
      <c r="I67" s="10" t="s">
        <v>20</v>
      </c>
    </row>
    <row r="68" spans="1:9" ht="16.3" x14ac:dyDescent="0.3">
      <c r="A68" s="23"/>
      <c r="B68" s="16"/>
      <c r="C68" s="16"/>
      <c r="D68" s="16"/>
      <c r="E68" s="16"/>
      <c r="F68" s="16"/>
      <c r="G68" s="16"/>
      <c r="H68" s="16"/>
      <c r="I68" s="16"/>
    </row>
    <row r="69" spans="1:9" ht="16.3" x14ac:dyDescent="0.3">
      <c r="A69" s="23"/>
      <c r="B69" s="25"/>
      <c r="C69" s="25"/>
      <c r="D69" s="16"/>
      <c r="E69" s="16"/>
      <c r="F69" s="16"/>
      <c r="G69" s="16"/>
      <c r="H69" s="16"/>
      <c r="I69" s="16"/>
    </row>
    <row r="70" spans="1:9" ht="16.3" x14ac:dyDescent="0.3">
      <c r="A70" s="24"/>
      <c r="B70" s="16"/>
      <c r="C70" s="16"/>
      <c r="D70" s="16"/>
      <c r="E70" s="16"/>
      <c r="F70" s="16"/>
      <c r="G70" s="16"/>
      <c r="H70" s="16"/>
      <c r="I70" s="16"/>
    </row>
  </sheetData>
  <mergeCells count="41">
    <mergeCell ref="E9:E11"/>
    <mergeCell ref="B21:B23"/>
    <mergeCell ref="A13:A16"/>
    <mergeCell ref="F9:H9"/>
    <mergeCell ref="I9:I11"/>
    <mergeCell ref="D10:D11"/>
    <mergeCell ref="F10:F11"/>
    <mergeCell ref="G10:G11"/>
    <mergeCell ref="H10:H11"/>
    <mergeCell ref="A66:E66"/>
    <mergeCell ref="A67:E67"/>
    <mergeCell ref="A62:A65"/>
    <mergeCell ref="B62:B64"/>
    <mergeCell ref="C10:C11"/>
    <mergeCell ref="A45:E45"/>
    <mergeCell ref="B28:B30"/>
    <mergeCell ref="B32:B34"/>
    <mergeCell ref="B25:B26"/>
    <mergeCell ref="A25:A27"/>
    <mergeCell ref="A28:A31"/>
    <mergeCell ref="A32:A35"/>
    <mergeCell ref="A36:A40"/>
    <mergeCell ref="B36:B39"/>
    <mergeCell ref="A41:A44"/>
    <mergeCell ref="B9:B11"/>
    <mergeCell ref="A8:I8"/>
    <mergeCell ref="B54:B56"/>
    <mergeCell ref="A54:A57"/>
    <mergeCell ref="B58:B60"/>
    <mergeCell ref="A58:A61"/>
    <mergeCell ref="B41:B43"/>
    <mergeCell ref="A46:A49"/>
    <mergeCell ref="B46:B48"/>
    <mergeCell ref="B50:B52"/>
    <mergeCell ref="A50:A53"/>
    <mergeCell ref="B13:B15"/>
    <mergeCell ref="B17:B19"/>
    <mergeCell ref="A17:A20"/>
    <mergeCell ref="A21:A24"/>
    <mergeCell ref="A9:A11"/>
    <mergeCell ref="C9:D9"/>
  </mergeCells>
  <hyperlinks>
    <hyperlink ref="A70" location="_ftnref1" display="_ftnref1"/>
  </hyperlink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5"/>
  <sheetViews>
    <sheetView workbookViewId="0">
      <selection activeCell="K9" sqref="K9"/>
    </sheetView>
  </sheetViews>
  <sheetFormatPr defaultColWidth="4.875" defaultRowHeight="15.65" x14ac:dyDescent="0.25"/>
  <cols>
    <col min="1" max="2" width="4.875" style="1"/>
    <col min="3" max="3" width="40.375" style="1" customWidth="1"/>
    <col min="4" max="4" width="22.375" style="1" customWidth="1"/>
    <col min="5" max="5" width="13.875" style="1" customWidth="1"/>
    <col min="6" max="6" width="11.75" style="1" customWidth="1"/>
    <col min="7" max="7" width="14" style="1" customWidth="1"/>
    <col min="8" max="16384" width="4.875" style="1"/>
  </cols>
  <sheetData>
    <row r="1" spans="2:7" x14ac:dyDescent="0.25">
      <c r="G1" s="1" t="s">
        <v>90</v>
      </c>
    </row>
    <row r="2" spans="2:7" x14ac:dyDescent="0.25">
      <c r="G2" s="1" t="s">
        <v>62</v>
      </c>
    </row>
    <row r="5" spans="2:7" x14ac:dyDescent="0.25">
      <c r="B5" s="188" t="s">
        <v>78</v>
      </c>
      <c r="C5" s="189"/>
      <c r="D5" s="189"/>
      <c r="E5" s="189"/>
      <c r="F5" s="189"/>
      <c r="G5" s="190"/>
    </row>
    <row r="6" spans="2:7" ht="19.55" customHeight="1" x14ac:dyDescent="0.25">
      <c r="B6" s="154" t="s">
        <v>0</v>
      </c>
      <c r="C6" s="154" t="s">
        <v>75</v>
      </c>
      <c r="D6" s="154" t="s">
        <v>2</v>
      </c>
      <c r="E6" s="154"/>
      <c r="F6" s="154"/>
      <c r="G6" s="154"/>
    </row>
    <row r="7" spans="2:7" ht="17.350000000000001" customHeight="1" x14ac:dyDescent="0.25">
      <c r="B7" s="154"/>
      <c r="C7" s="154"/>
      <c r="D7" s="154" t="s">
        <v>76</v>
      </c>
      <c r="E7" s="154" t="s">
        <v>79</v>
      </c>
      <c r="F7" s="154" t="s">
        <v>3</v>
      </c>
      <c r="G7" s="154" t="s">
        <v>44</v>
      </c>
    </row>
    <row r="8" spans="2:7" x14ac:dyDescent="0.25">
      <c r="B8" s="154"/>
      <c r="C8" s="154"/>
      <c r="D8" s="154"/>
      <c r="E8" s="154"/>
      <c r="F8" s="154"/>
      <c r="G8" s="154"/>
    </row>
    <row r="9" spans="2:7" s="35" customFormat="1" ht="13.6" x14ac:dyDescent="0.25">
      <c r="B9" s="33">
        <v>1</v>
      </c>
      <c r="C9" s="33">
        <v>2</v>
      </c>
      <c r="D9" s="33">
        <v>3</v>
      </c>
      <c r="E9" s="33">
        <v>4</v>
      </c>
      <c r="F9" s="33">
        <v>5</v>
      </c>
      <c r="G9" s="33">
        <v>6</v>
      </c>
    </row>
    <row r="10" spans="2:7" x14ac:dyDescent="0.25">
      <c r="B10" s="3">
        <v>1</v>
      </c>
      <c r="C10" s="26">
        <v>0</v>
      </c>
      <c r="D10" s="26">
        <v>0</v>
      </c>
      <c r="E10" s="26">
        <v>0</v>
      </c>
      <c r="F10" s="26">
        <v>0</v>
      </c>
      <c r="G10" s="6">
        <f>E10*F10</f>
        <v>0</v>
      </c>
    </row>
    <row r="11" spans="2:7" x14ac:dyDescent="0.25">
      <c r="B11" s="3">
        <v>2</v>
      </c>
      <c r="C11" s="6">
        <v>0</v>
      </c>
      <c r="D11" s="6">
        <v>0</v>
      </c>
      <c r="E11" s="6">
        <v>0</v>
      </c>
      <c r="F11" s="6">
        <v>0</v>
      </c>
      <c r="G11" s="6">
        <f t="shared" ref="G11:G12" si="0">E11*F11</f>
        <v>0</v>
      </c>
    </row>
    <row r="12" spans="2:7" x14ac:dyDescent="0.25">
      <c r="B12" s="3">
        <v>3</v>
      </c>
      <c r="C12" s="6">
        <v>0</v>
      </c>
      <c r="D12" s="6">
        <v>0</v>
      </c>
      <c r="E12" s="6">
        <v>0</v>
      </c>
      <c r="F12" s="6">
        <v>0</v>
      </c>
      <c r="G12" s="6">
        <f t="shared" si="0"/>
        <v>0</v>
      </c>
    </row>
    <row r="13" spans="2:7" ht="35.35" customHeight="1" x14ac:dyDescent="0.25">
      <c r="B13" s="191" t="s">
        <v>77</v>
      </c>
      <c r="C13" s="192"/>
      <c r="D13" s="192"/>
      <c r="E13" s="193"/>
      <c r="F13" s="13">
        <f>SUM(F10:F12)</f>
        <v>0</v>
      </c>
      <c r="G13" s="13">
        <f>SUM(G10:G12)</f>
        <v>0</v>
      </c>
    </row>
    <row r="15" spans="2:7" x14ac:dyDescent="0.25">
      <c r="C15" s="17"/>
    </row>
  </sheetData>
  <mergeCells count="9">
    <mergeCell ref="E7:E8"/>
    <mergeCell ref="D6:G6"/>
    <mergeCell ref="G7:G8"/>
    <mergeCell ref="B5:G5"/>
    <mergeCell ref="B13:E13"/>
    <mergeCell ref="B6:B8"/>
    <mergeCell ref="C6:C8"/>
    <mergeCell ref="D7:D8"/>
    <mergeCell ref="F7:F8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5"/>
  <sheetViews>
    <sheetView workbookViewId="0">
      <selection activeCell="J19" sqref="J19:J22"/>
    </sheetView>
  </sheetViews>
  <sheetFormatPr defaultColWidth="4.875" defaultRowHeight="15.65" x14ac:dyDescent="0.25"/>
  <cols>
    <col min="1" max="2" width="4.875" style="1"/>
    <col min="3" max="3" width="36.25" style="1" customWidth="1"/>
    <col min="4" max="4" width="17.125" style="1" customWidth="1"/>
    <col min="5" max="5" width="24.25" style="1" customWidth="1"/>
    <col min="6" max="6" width="9.375" style="1" customWidth="1"/>
    <col min="7" max="7" width="9.75" style="1" customWidth="1"/>
    <col min="8" max="8" width="13.875" style="1" customWidth="1"/>
    <col min="9" max="9" width="14" style="1" customWidth="1"/>
    <col min="10" max="16384" width="4.875" style="1"/>
  </cols>
  <sheetData>
    <row r="1" spans="2:9" x14ac:dyDescent="0.25">
      <c r="H1" s="1" t="s">
        <v>89</v>
      </c>
    </row>
    <row r="2" spans="2:9" x14ac:dyDescent="0.25">
      <c r="H2" s="1" t="s">
        <v>62</v>
      </c>
    </row>
    <row r="5" spans="2:9" x14ac:dyDescent="0.25">
      <c r="B5" s="188" t="s">
        <v>96</v>
      </c>
      <c r="C5" s="189"/>
      <c r="D5" s="189"/>
      <c r="E5" s="189"/>
      <c r="F5" s="189"/>
      <c r="G5" s="189"/>
      <c r="H5" s="189"/>
      <c r="I5" s="190"/>
    </row>
    <row r="6" spans="2:9" ht="27.7" customHeight="1" x14ac:dyDescent="0.25">
      <c r="B6" s="155" t="s">
        <v>0</v>
      </c>
      <c r="C6" s="154" t="s">
        <v>81</v>
      </c>
      <c r="D6" s="145" t="s">
        <v>82</v>
      </c>
      <c r="E6" s="155" t="s">
        <v>80</v>
      </c>
      <c r="F6" s="178" t="s">
        <v>2</v>
      </c>
      <c r="G6" s="187"/>
      <c r="H6" s="187"/>
      <c r="I6" s="179"/>
    </row>
    <row r="7" spans="2:9" ht="17.350000000000001" customHeight="1" x14ac:dyDescent="0.25">
      <c r="B7" s="186"/>
      <c r="C7" s="154"/>
      <c r="D7" s="148"/>
      <c r="E7" s="186"/>
      <c r="F7" s="186" t="s">
        <v>83</v>
      </c>
      <c r="G7" s="186" t="s">
        <v>3</v>
      </c>
      <c r="H7" s="186" t="s">
        <v>84</v>
      </c>
      <c r="I7" s="155" t="s">
        <v>44</v>
      </c>
    </row>
    <row r="8" spans="2:9" x14ac:dyDescent="0.25">
      <c r="B8" s="186"/>
      <c r="C8" s="154"/>
      <c r="D8" s="148"/>
      <c r="E8" s="186"/>
      <c r="F8" s="186"/>
      <c r="G8" s="186"/>
      <c r="H8" s="186"/>
      <c r="I8" s="186"/>
    </row>
    <row r="9" spans="2:9" ht="50.95" customHeight="1" x14ac:dyDescent="0.25">
      <c r="B9" s="180"/>
      <c r="C9" s="154"/>
      <c r="D9" s="151"/>
      <c r="E9" s="180"/>
      <c r="F9" s="180"/>
      <c r="G9" s="180"/>
      <c r="H9" s="180"/>
      <c r="I9" s="180"/>
    </row>
    <row r="10" spans="2:9" s="35" customFormat="1" ht="13.6" x14ac:dyDescent="0.25">
      <c r="B10" s="36">
        <v>1</v>
      </c>
      <c r="C10" s="33">
        <v>2</v>
      </c>
      <c r="D10" s="37">
        <v>3</v>
      </c>
      <c r="E10" s="36">
        <v>4</v>
      </c>
      <c r="F10" s="36">
        <v>5</v>
      </c>
      <c r="G10" s="33">
        <v>6</v>
      </c>
      <c r="H10" s="33">
        <v>7</v>
      </c>
      <c r="I10" s="33">
        <v>8</v>
      </c>
    </row>
    <row r="11" spans="2:9" s="35" customFormat="1" ht="21.1" customHeight="1" x14ac:dyDescent="0.25">
      <c r="B11" s="194" t="s">
        <v>97</v>
      </c>
      <c r="C11" s="195"/>
      <c r="D11" s="195"/>
      <c r="E11" s="195"/>
      <c r="F11" s="195"/>
      <c r="G11" s="195"/>
      <c r="H11" s="195"/>
      <c r="I11" s="196"/>
    </row>
    <row r="12" spans="2:9" ht="68.95" customHeight="1" x14ac:dyDescent="0.25">
      <c r="B12" s="32">
        <v>1</v>
      </c>
      <c r="C12" s="59" t="s">
        <v>154</v>
      </c>
      <c r="D12" s="63" t="s">
        <v>155</v>
      </c>
      <c r="E12" s="60" t="s">
        <v>156</v>
      </c>
      <c r="F12" s="58" t="s">
        <v>108</v>
      </c>
      <c r="G12" s="58">
        <v>1</v>
      </c>
      <c r="H12" s="61">
        <v>2466</v>
      </c>
      <c r="I12" s="62">
        <f t="shared" ref="I12:I16" si="0">G12*H12</f>
        <v>2466</v>
      </c>
    </row>
    <row r="13" spans="2:9" x14ac:dyDescent="0.25">
      <c r="B13" s="32">
        <v>2</v>
      </c>
      <c r="C13" s="27">
        <v>0</v>
      </c>
      <c r="D13" s="27">
        <v>0</v>
      </c>
      <c r="E13" s="31">
        <v>0</v>
      </c>
      <c r="F13" s="6">
        <v>0</v>
      </c>
      <c r="G13" s="6">
        <v>0</v>
      </c>
      <c r="H13" s="6">
        <v>0</v>
      </c>
      <c r="I13" s="28">
        <f t="shared" si="0"/>
        <v>0</v>
      </c>
    </row>
    <row r="14" spans="2:9" x14ac:dyDescent="0.25">
      <c r="B14" s="32">
        <v>3</v>
      </c>
      <c r="C14" s="27">
        <v>0</v>
      </c>
      <c r="D14" s="27">
        <v>0</v>
      </c>
      <c r="E14" s="31">
        <v>0</v>
      </c>
      <c r="F14" s="6">
        <v>0</v>
      </c>
      <c r="G14" s="6">
        <v>0</v>
      </c>
      <c r="H14" s="6">
        <v>0</v>
      </c>
      <c r="I14" s="28">
        <f t="shared" si="0"/>
        <v>0</v>
      </c>
    </row>
    <row r="15" spans="2:9" x14ac:dyDescent="0.25">
      <c r="B15" s="32">
        <v>4</v>
      </c>
      <c r="C15" s="27">
        <v>0</v>
      </c>
      <c r="D15" s="27">
        <v>0</v>
      </c>
      <c r="E15" s="31">
        <v>0</v>
      </c>
      <c r="F15" s="6">
        <v>0</v>
      </c>
      <c r="G15" s="6">
        <v>0</v>
      </c>
      <c r="H15" s="6">
        <v>0</v>
      </c>
      <c r="I15" s="28">
        <f t="shared" si="0"/>
        <v>0</v>
      </c>
    </row>
    <row r="16" spans="2:9" x14ac:dyDescent="0.25">
      <c r="B16" s="32" t="s">
        <v>11</v>
      </c>
      <c r="C16" s="27"/>
      <c r="D16" s="27"/>
      <c r="E16" s="31"/>
      <c r="F16" s="6"/>
      <c r="G16" s="6"/>
      <c r="H16" s="6"/>
      <c r="I16" s="28">
        <f t="shared" si="0"/>
        <v>0</v>
      </c>
    </row>
    <row r="17" spans="2:9" ht="33.799999999999997" customHeight="1" x14ac:dyDescent="0.25">
      <c r="B17" s="191" t="s">
        <v>95</v>
      </c>
      <c r="C17" s="192"/>
      <c r="D17" s="192"/>
      <c r="E17" s="193"/>
      <c r="F17" s="30" t="s">
        <v>20</v>
      </c>
      <c r="G17" s="10" t="s">
        <v>20</v>
      </c>
      <c r="H17" s="10" t="s">
        <v>20</v>
      </c>
      <c r="I17" s="10">
        <f>SUM(I12:I16)</f>
        <v>2466</v>
      </c>
    </row>
    <row r="18" spans="2:9" x14ac:dyDescent="0.25">
      <c r="B18" s="197" t="s">
        <v>98</v>
      </c>
      <c r="C18" s="198"/>
      <c r="D18" s="198"/>
      <c r="E18" s="198"/>
      <c r="F18" s="198"/>
      <c r="G18" s="198"/>
      <c r="H18" s="198"/>
      <c r="I18" s="199"/>
    </row>
    <row r="19" spans="2:9" x14ac:dyDescent="0.25">
      <c r="B19" s="32">
        <v>1</v>
      </c>
      <c r="C19" s="32">
        <v>0</v>
      </c>
      <c r="D19" s="27">
        <v>0</v>
      </c>
      <c r="E19" s="27">
        <v>0</v>
      </c>
      <c r="F19" s="31">
        <v>0</v>
      </c>
      <c r="G19" s="6">
        <v>0</v>
      </c>
      <c r="H19" s="6">
        <v>0</v>
      </c>
      <c r="I19" s="6">
        <v>0</v>
      </c>
    </row>
    <row r="20" spans="2:9" x14ac:dyDescent="0.25">
      <c r="B20" s="32">
        <v>2</v>
      </c>
      <c r="C20" s="32">
        <v>0</v>
      </c>
      <c r="D20" s="27">
        <v>0</v>
      </c>
      <c r="E20" s="27">
        <v>0</v>
      </c>
      <c r="F20" s="31">
        <v>0</v>
      </c>
      <c r="G20" s="6">
        <v>0</v>
      </c>
      <c r="H20" s="6">
        <v>0</v>
      </c>
      <c r="I20" s="6">
        <v>0</v>
      </c>
    </row>
    <row r="21" spans="2:9" x14ac:dyDescent="0.25">
      <c r="B21" s="32">
        <v>3</v>
      </c>
      <c r="C21" s="32">
        <v>0</v>
      </c>
      <c r="D21" s="27">
        <v>0</v>
      </c>
      <c r="E21" s="27">
        <v>0</v>
      </c>
      <c r="F21" s="31">
        <v>0</v>
      </c>
      <c r="G21" s="6">
        <v>0</v>
      </c>
      <c r="H21" s="6">
        <v>0</v>
      </c>
      <c r="I21" s="6">
        <v>0</v>
      </c>
    </row>
    <row r="22" spans="2:9" x14ac:dyDescent="0.25">
      <c r="B22" s="32">
        <v>4</v>
      </c>
      <c r="C22" s="32">
        <v>0</v>
      </c>
      <c r="D22" s="27">
        <v>0</v>
      </c>
      <c r="E22" s="27">
        <v>0</v>
      </c>
      <c r="F22" s="31">
        <v>0</v>
      </c>
      <c r="G22" s="6">
        <v>0</v>
      </c>
      <c r="H22" s="6">
        <v>0</v>
      </c>
      <c r="I22" s="6">
        <v>0</v>
      </c>
    </row>
    <row r="23" spans="2:9" x14ac:dyDescent="0.25">
      <c r="B23" s="32" t="s">
        <v>11</v>
      </c>
      <c r="C23" s="32"/>
      <c r="D23" s="32"/>
      <c r="E23" s="32"/>
      <c r="F23" s="32"/>
      <c r="G23" s="32"/>
      <c r="H23" s="32"/>
      <c r="I23" s="32"/>
    </row>
    <row r="24" spans="2:9" ht="33.799999999999997" customHeight="1" x14ac:dyDescent="0.25">
      <c r="B24" s="191" t="s">
        <v>99</v>
      </c>
      <c r="C24" s="192"/>
      <c r="D24" s="192"/>
      <c r="E24" s="193"/>
      <c r="F24" s="30" t="s">
        <v>20</v>
      </c>
      <c r="G24" s="10" t="s">
        <v>20</v>
      </c>
      <c r="H24" s="10" t="s">
        <v>20</v>
      </c>
      <c r="I24" s="10">
        <f>SUM(I22:I23)</f>
        <v>0</v>
      </c>
    </row>
    <row r="25" spans="2:9" x14ac:dyDescent="0.25">
      <c r="B25" s="32"/>
      <c r="C25" s="32">
        <v>0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</row>
  </sheetData>
  <mergeCells count="14">
    <mergeCell ref="B11:I11"/>
    <mergeCell ref="B18:I18"/>
    <mergeCell ref="B24:E24"/>
    <mergeCell ref="B5:I5"/>
    <mergeCell ref="B6:B9"/>
    <mergeCell ref="C6:C9"/>
    <mergeCell ref="D6:D9"/>
    <mergeCell ref="B17:E17"/>
    <mergeCell ref="E6:E9"/>
    <mergeCell ref="F7:F9"/>
    <mergeCell ref="F6:I6"/>
    <mergeCell ref="G7:G9"/>
    <mergeCell ref="H7:H9"/>
    <mergeCell ref="I7:I9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9"/>
  <sheetViews>
    <sheetView workbookViewId="0">
      <selection activeCell="K9" sqref="K9"/>
    </sheetView>
  </sheetViews>
  <sheetFormatPr defaultRowHeight="14.3" x14ac:dyDescent="0.25"/>
  <cols>
    <col min="1" max="1" width="2.25" customWidth="1"/>
    <col min="2" max="2" width="6.375" customWidth="1"/>
    <col min="3" max="3" width="47.375" customWidth="1"/>
    <col min="5" max="5" width="9.375" customWidth="1"/>
    <col min="6" max="6" width="11.25" customWidth="1"/>
    <col min="7" max="7" width="12.75" customWidth="1"/>
    <col min="8" max="8" width="39.75" customWidth="1"/>
  </cols>
  <sheetData>
    <row r="1" spans="2:8" ht="15.65" x14ac:dyDescent="0.25">
      <c r="B1" s="1"/>
      <c r="C1" s="1"/>
      <c r="D1" s="1"/>
      <c r="E1" s="1"/>
      <c r="F1" s="1" t="s">
        <v>89</v>
      </c>
      <c r="G1" s="1"/>
    </row>
    <row r="2" spans="2:8" ht="15.65" x14ac:dyDescent="0.25">
      <c r="B2" s="1"/>
      <c r="C2" s="1"/>
      <c r="D2" s="1"/>
      <c r="E2" s="1"/>
      <c r="F2" s="1" t="s">
        <v>62</v>
      </c>
      <c r="G2" s="1"/>
    </row>
    <row r="3" spans="2:8" ht="15.65" x14ac:dyDescent="0.25">
      <c r="B3" s="1"/>
      <c r="C3" s="1"/>
      <c r="D3" s="1"/>
      <c r="E3" s="1"/>
      <c r="F3" s="1"/>
      <c r="G3" s="1"/>
    </row>
    <row r="4" spans="2:8" ht="15.65" x14ac:dyDescent="0.25">
      <c r="B4" s="1"/>
      <c r="C4" s="1"/>
      <c r="D4" s="1"/>
      <c r="E4" s="1"/>
      <c r="F4" s="1"/>
      <c r="G4" s="1"/>
    </row>
    <row r="5" spans="2:8" ht="15.65" x14ac:dyDescent="0.25">
      <c r="B5" s="188" t="s">
        <v>100</v>
      </c>
      <c r="C5" s="189"/>
      <c r="D5" s="189"/>
      <c r="E5" s="189"/>
      <c r="F5" s="189"/>
      <c r="G5" s="190"/>
      <c r="H5" s="200" t="s">
        <v>104</v>
      </c>
    </row>
    <row r="6" spans="2:8" ht="15.8" customHeight="1" x14ac:dyDescent="0.25">
      <c r="B6" s="155" t="s">
        <v>0</v>
      </c>
      <c r="C6" s="154" t="s">
        <v>101</v>
      </c>
      <c r="D6" s="178" t="s">
        <v>2</v>
      </c>
      <c r="E6" s="187"/>
      <c r="F6" s="187"/>
      <c r="G6" s="179"/>
      <c r="H6" s="201"/>
    </row>
    <row r="7" spans="2:8" ht="14.95" customHeight="1" x14ac:dyDescent="0.25">
      <c r="B7" s="186"/>
      <c r="C7" s="154"/>
      <c r="D7" s="186" t="s">
        <v>83</v>
      </c>
      <c r="E7" s="186" t="s">
        <v>3</v>
      </c>
      <c r="F7" s="186" t="s">
        <v>84</v>
      </c>
      <c r="G7" s="155" t="s">
        <v>44</v>
      </c>
      <c r="H7" s="201"/>
    </row>
    <row r="8" spans="2:8" ht="14.95" customHeight="1" x14ac:dyDescent="0.25">
      <c r="B8" s="186"/>
      <c r="C8" s="154"/>
      <c r="D8" s="186"/>
      <c r="E8" s="186"/>
      <c r="F8" s="186"/>
      <c r="G8" s="186"/>
      <c r="H8" s="201"/>
    </row>
    <row r="9" spans="2:8" ht="14.95" customHeight="1" x14ac:dyDescent="0.25">
      <c r="B9" s="180"/>
      <c r="C9" s="154"/>
      <c r="D9" s="180"/>
      <c r="E9" s="180"/>
      <c r="F9" s="180"/>
      <c r="G9" s="180"/>
      <c r="H9" s="202"/>
    </row>
    <row r="10" spans="2:8" x14ac:dyDescent="0.25">
      <c r="B10" s="36">
        <v>1</v>
      </c>
      <c r="C10" s="40">
        <v>2</v>
      </c>
      <c r="D10" s="36">
        <v>5</v>
      </c>
      <c r="E10" s="40">
        <v>6</v>
      </c>
      <c r="F10" s="40">
        <v>7</v>
      </c>
      <c r="G10" s="40">
        <v>8</v>
      </c>
      <c r="H10" s="41"/>
    </row>
    <row r="11" spans="2:8" ht="28.55" x14ac:dyDescent="0.25">
      <c r="B11" s="32">
        <v>1</v>
      </c>
      <c r="C11" s="56" t="s">
        <v>111</v>
      </c>
      <c r="D11" s="6" t="s">
        <v>108</v>
      </c>
      <c r="E11" s="6">
        <v>5</v>
      </c>
      <c r="F11" s="6">
        <v>4917.6400000000003</v>
      </c>
      <c r="G11" s="39">
        <f>E11*F11</f>
        <v>24588.2</v>
      </c>
      <c r="H11" s="65" t="s">
        <v>110</v>
      </c>
    </row>
    <row r="12" spans="2:8" ht="15.65" x14ac:dyDescent="0.25">
      <c r="B12" s="32">
        <v>2</v>
      </c>
      <c r="C12" s="27"/>
      <c r="D12" s="6"/>
      <c r="E12" s="6"/>
      <c r="F12" s="6"/>
      <c r="G12" s="39">
        <f t="shared" ref="G12:G15" si="0">E12*F12</f>
        <v>0</v>
      </c>
      <c r="H12" s="41"/>
    </row>
    <row r="13" spans="2:8" ht="15.65" x14ac:dyDescent="0.25">
      <c r="B13" s="32">
        <v>3</v>
      </c>
      <c r="C13" s="27"/>
      <c r="D13" s="6"/>
      <c r="E13" s="6"/>
      <c r="F13" s="6"/>
      <c r="G13" s="39">
        <f t="shared" si="0"/>
        <v>0</v>
      </c>
      <c r="H13" s="41"/>
    </row>
    <row r="14" spans="2:8" ht="15.65" x14ac:dyDescent="0.25">
      <c r="B14" s="32">
        <v>4</v>
      </c>
      <c r="C14" s="27"/>
      <c r="D14" s="6"/>
      <c r="E14" s="6"/>
      <c r="F14" s="6"/>
      <c r="G14" s="39">
        <f t="shared" si="0"/>
        <v>0</v>
      </c>
      <c r="H14" s="41"/>
    </row>
    <row r="15" spans="2:8" ht="15.65" x14ac:dyDescent="0.25">
      <c r="B15" s="32" t="s">
        <v>102</v>
      </c>
      <c r="C15" s="27"/>
      <c r="D15" s="6"/>
      <c r="E15" s="6"/>
      <c r="F15" s="6"/>
      <c r="G15" s="39">
        <f t="shared" si="0"/>
        <v>0</v>
      </c>
      <c r="H15" s="41"/>
    </row>
    <row r="16" spans="2:8" ht="15.65" x14ac:dyDescent="0.25">
      <c r="B16" s="191" t="s">
        <v>103</v>
      </c>
      <c r="C16" s="192"/>
      <c r="D16" s="30" t="s">
        <v>20</v>
      </c>
      <c r="E16" s="10" t="s">
        <v>20</v>
      </c>
      <c r="F16" s="10" t="s">
        <v>20</v>
      </c>
      <c r="G16" s="10">
        <f>SUM(G11:G15)</f>
        <v>24588.2</v>
      </c>
      <c r="H16" s="41"/>
    </row>
    <row r="17" spans="2:7" ht="15.65" x14ac:dyDescent="0.25">
      <c r="B17" s="1"/>
      <c r="C17" s="1"/>
      <c r="D17" s="1"/>
      <c r="E17" s="1"/>
      <c r="F17" s="1"/>
      <c r="G17" s="1"/>
    </row>
    <row r="18" spans="2:7" ht="15.65" x14ac:dyDescent="0.25">
      <c r="B18" s="1"/>
      <c r="C18" s="17"/>
      <c r="D18" s="29"/>
      <c r="E18" s="1"/>
      <c r="F18" s="1"/>
      <c r="G18" s="1"/>
    </row>
    <row r="19" spans="2:7" ht="15.65" x14ac:dyDescent="0.25">
      <c r="B19" s="1"/>
      <c r="C19" s="1"/>
      <c r="D19" s="1"/>
      <c r="E19" s="1"/>
      <c r="F19" s="1"/>
      <c r="G19" s="1"/>
    </row>
  </sheetData>
  <mergeCells count="10">
    <mergeCell ref="H5:H9"/>
    <mergeCell ref="B16:C16"/>
    <mergeCell ref="B5:G5"/>
    <mergeCell ref="B6:B9"/>
    <mergeCell ref="C6:C9"/>
    <mergeCell ref="D6:G6"/>
    <mergeCell ref="D7:D9"/>
    <mergeCell ref="E7:E9"/>
    <mergeCell ref="F7:F9"/>
    <mergeCell ref="G7:G9"/>
  </mergeCells>
  <pageMargins left="0" right="0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Необоротні активи</vt:lpstr>
      <vt:lpstr>Запаси</vt:lpstr>
      <vt:lpstr>грош док</vt:lpstr>
      <vt:lpstr>позабаланс</vt:lpstr>
      <vt:lpstr>Нестачі</vt:lpstr>
      <vt:lpstr>Запаси!_ftn1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</dc:creator>
  <cp:lastModifiedBy>Протокольна Частина</cp:lastModifiedBy>
  <cp:lastPrinted>2021-03-09T10:23:09Z</cp:lastPrinted>
  <dcterms:created xsi:type="dcterms:W3CDTF">2021-02-26T10:25:26Z</dcterms:created>
  <dcterms:modified xsi:type="dcterms:W3CDTF">2021-03-25T09:27:19Z</dcterms:modified>
</cp:coreProperties>
</file>