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5"/>
  </bookViews>
  <sheets>
    <sheet name="Необоротні активи" sheetId="1" r:id="rId1"/>
    <sheet name="Запаси" sheetId="2" r:id="rId2"/>
    <sheet name="грош док" sheetId="3" r:id="rId3"/>
    <sheet name="позабаланс" sheetId="4" r:id="rId4"/>
    <sheet name="Нестачі" sheetId="5" r:id="rId5"/>
  </sheets>
  <definedNames>
    <definedName name="_ftn1" localSheetId="1">Запаси!$A$70</definedName>
    <definedName name="_ftnref1" localSheetId="1">Запаси!#REF!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J64" i="1"/>
  <c r="G26" i="2" l="1"/>
  <c r="G27" i="2"/>
  <c r="G25" i="2"/>
  <c r="G51" i="2"/>
  <c r="G52" i="2"/>
  <c r="G50" i="2"/>
  <c r="J104" i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0" i="1"/>
  <c r="L90" i="1" s="1"/>
  <c r="K91" i="1"/>
  <c r="L91" i="1"/>
  <c r="K92" i="1"/>
  <c r="L92" i="1" s="1"/>
  <c r="K93" i="1"/>
  <c r="L93" i="1"/>
  <c r="K94" i="1"/>
  <c r="L94" i="1" s="1"/>
  <c r="K95" i="1"/>
  <c r="L95" i="1"/>
  <c r="K96" i="1"/>
  <c r="L96" i="1" s="1"/>
  <c r="K89" i="1"/>
  <c r="L89" i="1" s="1"/>
  <c r="L68" i="1"/>
  <c r="L63" i="1"/>
  <c r="I64" i="1"/>
  <c r="L104" i="1" l="1"/>
  <c r="K104" i="1"/>
  <c r="L66" i="1"/>
  <c r="L65" i="1"/>
  <c r="L67" i="1" s="1"/>
  <c r="J67" i="1"/>
  <c r="L62" i="1"/>
  <c r="L61" i="1"/>
  <c r="L60" i="1"/>
  <c r="L59" i="1"/>
  <c r="L58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25" i="1"/>
  <c r="G11" i="5"/>
  <c r="I24" i="4"/>
  <c r="G15" i="5"/>
  <c r="G14" i="5"/>
  <c r="G13" i="5"/>
  <c r="G12" i="5"/>
  <c r="I16" i="4"/>
  <c r="I15" i="4"/>
  <c r="I14" i="4"/>
  <c r="I13" i="4"/>
  <c r="I12" i="4"/>
  <c r="F13" i="3"/>
  <c r="G12" i="3"/>
  <c r="G11" i="3"/>
  <c r="G10" i="3"/>
  <c r="H65" i="2"/>
  <c r="G65" i="2"/>
  <c r="F65" i="2"/>
  <c r="H61" i="2"/>
  <c r="G61" i="2"/>
  <c r="F61" i="2"/>
  <c r="H57" i="2"/>
  <c r="G57" i="2"/>
  <c r="F57" i="2"/>
  <c r="H53" i="2"/>
  <c r="G53" i="2"/>
  <c r="F53" i="2"/>
  <c r="H49" i="2"/>
  <c r="G49" i="2"/>
  <c r="F49" i="2"/>
  <c r="H44" i="2"/>
  <c r="G44" i="2"/>
  <c r="F44" i="2"/>
  <c r="H40" i="2"/>
  <c r="G40" i="2"/>
  <c r="F40" i="2"/>
  <c r="H36" i="2"/>
  <c r="G36" i="2"/>
  <c r="F36" i="2"/>
  <c r="H32" i="2"/>
  <c r="G32" i="2"/>
  <c r="F32" i="2"/>
  <c r="H28" i="2"/>
  <c r="G28" i="2"/>
  <c r="F28" i="2"/>
  <c r="H24" i="2"/>
  <c r="G24" i="2"/>
  <c r="F24" i="2"/>
  <c r="F20" i="2"/>
  <c r="H20" i="2"/>
  <c r="G20" i="2"/>
  <c r="H16" i="2"/>
  <c r="G16" i="2"/>
  <c r="F16" i="2"/>
  <c r="L149" i="1"/>
  <c r="K149" i="1"/>
  <c r="J149" i="1"/>
  <c r="I149" i="1"/>
  <c r="L145" i="1"/>
  <c r="K145" i="1"/>
  <c r="J145" i="1"/>
  <c r="I145" i="1"/>
  <c r="L141" i="1"/>
  <c r="K141" i="1"/>
  <c r="J141" i="1"/>
  <c r="I141" i="1"/>
  <c r="L137" i="1"/>
  <c r="K137" i="1"/>
  <c r="J137" i="1"/>
  <c r="I137" i="1"/>
  <c r="L133" i="1"/>
  <c r="K133" i="1"/>
  <c r="J133" i="1"/>
  <c r="I133" i="1"/>
  <c r="L129" i="1"/>
  <c r="K129" i="1"/>
  <c r="J129" i="1"/>
  <c r="I129" i="1"/>
  <c r="L124" i="1"/>
  <c r="K124" i="1"/>
  <c r="J124" i="1"/>
  <c r="I124" i="1"/>
  <c r="L120" i="1"/>
  <c r="K120" i="1"/>
  <c r="J120" i="1"/>
  <c r="I120" i="1"/>
  <c r="L116" i="1"/>
  <c r="K116" i="1"/>
  <c r="J116" i="1"/>
  <c r="I116" i="1"/>
  <c r="L112" i="1"/>
  <c r="K112" i="1"/>
  <c r="J112" i="1"/>
  <c r="I112" i="1"/>
  <c r="L108" i="1"/>
  <c r="K108" i="1"/>
  <c r="J108" i="1"/>
  <c r="I108" i="1"/>
  <c r="I104" i="1"/>
  <c r="L88" i="1"/>
  <c r="K88" i="1"/>
  <c r="J88" i="1"/>
  <c r="I88" i="1"/>
  <c r="L84" i="1"/>
  <c r="K84" i="1"/>
  <c r="J84" i="1"/>
  <c r="I84" i="1"/>
  <c r="L79" i="1"/>
  <c r="K79" i="1"/>
  <c r="J79" i="1"/>
  <c r="I79" i="1"/>
  <c r="L75" i="1"/>
  <c r="K75" i="1"/>
  <c r="J75" i="1"/>
  <c r="I75" i="1"/>
  <c r="L71" i="1"/>
  <c r="K71" i="1"/>
  <c r="J71" i="1"/>
  <c r="I71" i="1"/>
  <c r="K67" i="1"/>
  <c r="I67" i="1"/>
  <c r="L24" i="1"/>
  <c r="K24" i="1"/>
  <c r="J24" i="1"/>
  <c r="I24" i="1"/>
  <c r="L20" i="1"/>
  <c r="K20" i="1"/>
  <c r="J20" i="1"/>
  <c r="I20" i="1"/>
  <c r="L16" i="1"/>
  <c r="K16" i="1"/>
  <c r="J16" i="1"/>
  <c r="I16" i="1"/>
  <c r="L12" i="1"/>
  <c r="K12" i="1"/>
  <c r="J12" i="1"/>
  <c r="I12" i="1"/>
  <c r="L64" i="1" l="1"/>
  <c r="G13" i="3"/>
  <c r="J80" i="1"/>
  <c r="L80" i="1"/>
  <c r="G66" i="2"/>
  <c r="F66" i="2"/>
  <c r="H66" i="2"/>
  <c r="G16" i="5"/>
  <c r="I150" i="1"/>
  <c r="J150" i="1"/>
  <c r="K150" i="1"/>
  <c r="L150" i="1"/>
  <c r="I17" i="4"/>
  <c r="G45" i="2"/>
  <c r="H45" i="2"/>
  <c r="F45" i="2"/>
  <c r="L125" i="1"/>
  <c r="J125" i="1"/>
  <c r="K125" i="1"/>
  <c r="I125" i="1"/>
  <c r="I80" i="1"/>
  <c r="K80" i="1"/>
  <c r="G67" i="2" l="1"/>
  <c r="H67" i="2"/>
  <c r="F67" i="2"/>
  <c r="K151" i="1"/>
  <c r="J151" i="1"/>
  <c r="L151" i="1"/>
  <c r="I151" i="1"/>
</calcChain>
</file>

<file path=xl/sharedStrings.xml><?xml version="1.0" encoding="utf-8"?>
<sst xmlns="http://schemas.openxmlformats.org/spreadsheetml/2006/main" count="572" uniqueCount="143">
  <si>
    <t>№ з/п</t>
  </si>
  <si>
    <t>Рахунок, субрахунок</t>
  </si>
  <si>
    <t>За даними бухгалтерського обліку</t>
  </si>
  <si>
    <t>кількість</t>
  </si>
  <si>
    <t>…….</t>
  </si>
  <si>
    <t>РАЗОМ по субрахунку</t>
  </si>
  <si>
    <t>….</t>
  </si>
  <si>
    <t>РАЗОМ ЗА РАХУНКОМ 111 «Інші необоротні матеріальні активи розпорядників бюджетних коштів»</t>
  </si>
  <si>
    <t>РАЗОМ ЗА РАХУНКОМ 121 «Нематеріальні активи розпорядників бюджетних коштів»</t>
  </si>
  <si>
    <t xml:space="preserve">УСЬОГО НЕОБОРОТНИХ АКТИВІВ </t>
  </si>
  <si>
    <t>РАЗОМ ЗА РАХУНКОМ 101 «Основні засоби та інвестиційна нерухомість розпорядників бюджетних коштів»</t>
  </si>
  <si>
    <t>Найменування об’єкта</t>
  </si>
  <si>
    <t>1010 Інвестиційна нерухомість</t>
  </si>
  <si>
    <t>…..</t>
  </si>
  <si>
    <t xml:space="preserve">1012 Капітальні витрати на поліпшення земель </t>
  </si>
  <si>
    <t>1013 Будівлі, споруди та передавальні пристрої</t>
  </si>
  <si>
    <t xml:space="preserve">1011 Земельні ділянки </t>
  </si>
  <si>
    <t>1014 Машини та обладнання</t>
  </si>
  <si>
    <t>1015 Транспортні засоби</t>
  </si>
  <si>
    <t xml:space="preserve">1016 Інструменти, прилади, інвентар </t>
  </si>
  <si>
    <t xml:space="preserve">1017 Тварини та багаторічні насадження </t>
  </si>
  <si>
    <t>1018 Інші основні засоби </t>
  </si>
  <si>
    <t>х</t>
  </si>
  <si>
    <t>1111 Музейні фонди</t>
  </si>
  <si>
    <t xml:space="preserve">1112 Бібліотечні фонди </t>
  </si>
  <si>
    <t xml:space="preserve">1113 Малоцінні необоротні матеріальні активи </t>
  </si>
  <si>
    <t>1114 Білизна, постільні речі, одяг та взуття</t>
  </si>
  <si>
    <t xml:space="preserve">1115 Інвентарна тара </t>
  </si>
  <si>
    <t xml:space="preserve">1116 Необоротні матеріальні активи спеціального призначення </t>
  </si>
  <si>
    <t xml:space="preserve">1117 Природні ресурси </t>
  </si>
  <si>
    <t xml:space="preserve">1118 Інші необоротні матеріальні активи </t>
  </si>
  <si>
    <t xml:space="preserve">1211 Авторське та суміжні з ним права </t>
  </si>
  <si>
    <t>1212 Права користування природними ресурсами</t>
  </si>
  <si>
    <t>1213 Права на знаки для товарів і послуг</t>
  </si>
  <si>
    <t>1214 Права користування майном</t>
  </si>
  <si>
    <t>1215 Права на об'єкти промислової власності</t>
  </si>
  <si>
    <t>1216 Інші нематеріальні активи</t>
  </si>
  <si>
    <t xml:space="preserve"> «НЕОБОРОТНІ АКТИВИ»</t>
  </si>
  <si>
    <t>сума зносу (накопи-ченої амортизації)</t>
  </si>
  <si>
    <t>первісна/переоцінена вартість</t>
  </si>
  <si>
    <t>Матеріальні цінності</t>
  </si>
  <si>
    <t xml:space="preserve">Одиниця виміру </t>
  </si>
  <si>
    <t>Інші відомості або примітки</t>
  </si>
  <si>
    <t xml:space="preserve">кількість </t>
  </si>
  <si>
    <t xml:space="preserve">вартість </t>
  </si>
  <si>
    <t>сума</t>
  </si>
  <si>
    <t>РАЗОМ ЗА РАХУНКОМ 151 «Виробничі запаси розпорядників бюджетних коштів»</t>
  </si>
  <si>
    <t>РАЗОМ ЗА РАХУНКОМ 181 «Інші нефінансові активи розпорядників бюджетних коштів»</t>
  </si>
  <si>
    <t>УСЬОГО ЗАПАСІВ</t>
  </si>
  <si>
    <t>1.         </t>
  </si>
  <si>
    <t>2.         </t>
  </si>
  <si>
    <t>3.         </t>
  </si>
  <si>
    <t>4.         </t>
  </si>
  <si>
    <t>5.         </t>
  </si>
  <si>
    <t>6.         </t>
  </si>
  <si>
    <t>10.       </t>
  </si>
  <si>
    <t>найменування, вид, сорт, група (за кожним найменуванням)</t>
  </si>
  <si>
    <t xml:space="preserve">1511 Продукти харчування </t>
  </si>
  <si>
    <t xml:space="preserve">1512 Медикаменти та перев'язувальні матеріали </t>
  </si>
  <si>
    <t>1513 Будівельні матеріали</t>
  </si>
  <si>
    <t xml:space="preserve">1514 Пально-мастильні матеріали </t>
  </si>
  <si>
    <t xml:space="preserve">1515 Запасні частини </t>
  </si>
  <si>
    <t>1516 Тара</t>
  </si>
  <si>
    <t>1517 Сировина і матеріали</t>
  </si>
  <si>
    <t>1518 Інші виробничі запаси</t>
  </si>
  <si>
    <t>до Передавального акта</t>
  </si>
  <si>
    <t>8.</t>
  </si>
  <si>
    <t>7.</t>
  </si>
  <si>
    <t>9.</t>
  </si>
  <si>
    <t xml:space="preserve">1811 Готова продукція </t>
  </si>
  <si>
    <t xml:space="preserve">1812Малоцінні та швидкозношувані предмети </t>
  </si>
  <si>
    <t>1814 Державні матеріальні резерви та запаси</t>
  </si>
  <si>
    <t>1815 Активи для розподілу, передачі, продажу</t>
  </si>
  <si>
    <t xml:space="preserve">1816 Інші нефінансові активи </t>
  </si>
  <si>
    <t>11.</t>
  </si>
  <si>
    <t>12.</t>
  </si>
  <si>
    <t>13.</t>
  </si>
  <si>
    <t>"ЗАПАСИ"</t>
  </si>
  <si>
    <t>Найменування грошових документів, бланків документів суворої звітності (за кожним документом, бланком)</t>
  </si>
  <si>
    <t>номер і серія</t>
  </si>
  <si>
    <t>РАЗОМ ЗА субрахунком 2213 «Грошові документи в національній валюті»</t>
  </si>
  <si>
    <t>«ГРОШОВІ ДОКУМЕНТИ»</t>
  </si>
  <si>
    <t>номінальна вартість</t>
  </si>
  <si>
    <t>Матеріальні цінності, на відповідальному зберіганні</t>
  </si>
  <si>
    <t>Найменування постачальника</t>
  </si>
  <si>
    <t>ЄДРПОУ (Реєстраційний номер облікової картки платника податків або серія та номер паспорта)</t>
  </si>
  <si>
    <t>одиниця виміру</t>
  </si>
  <si>
    <t xml:space="preserve"> вартість</t>
  </si>
  <si>
    <t xml:space="preserve">Додаток  1 </t>
  </si>
  <si>
    <t>кіль-кість</t>
  </si>
  <si>
    <t>Інвентарний номер</t>
  </si>
  <si>
    <t xml:space="preserve">балансова вартість </t>
  </si>
  <si>
    <t>Додаток 4</t>
  </si>
  <si>
    <t>Додаток 3</t>
  </si>
  <si>
    <t>Додаток 2</t>
  </si>
  <si>
    <r>
      <t xml:space="preserve">Рік випуску </t>
    </r>
    <r>
      <rPr>
        <sz val="11"/>
        <color theme="1"/>
        <rFont val="Times New Roman"/>
        <family val="1"/>
        <charset val="204"/>
      </rPr>
      <t>(будівництва)/ дата придбання (введення в експлуатацію) та виготовлення</t>
    </r>
  </si>
  <si>
    <t>Одини-ця виміру</t>
  </si>
  <si>
    <t>номенклатур-ний номер (за наявності)</t>
  </si>
  <si>
    <t>РАЗОМ за позабалансовим рахунком 02 "Активи на відповідальному зберіганні"</t>
  </si>
  <si>
    <t>«ПОЗАБАЛАНСОВИЙ ОБЛІК»</t>
  </si>
  <si>
    <t>02 "Активи на відповідальному зберіганні"</t>
  </si>
  <si>
    <t>…………….</t>
  </si>
  <si>
    <t>РАЗОМ за позабалансовим рахунком ……..</t>
  </si>
  <si>
    <t>«НЕСТАЧІ І ВТРАТИ ГРОШОВИХ КОШТІВ І МАТЕРІАЛЬНИХ ЦІННОСТЕЙ»</t>
  </si>
  <si>
    <t>Найменування показника</t>
  </si>
  <si>
    <t>……</t>
  </si>
  <si>
    <t xml:space="preserve">РАЗОМ </t>
  </si>
  <si>
    <t>Примітка</t>
  </si>
  <si>
    <t>Принтер МФУ HP LaserJet Pro M130fw</t>
  </si>
  <si>
    <t>шт.</t>
  </si>
  <si>
    <t>Персональний комп’ютер HP 290 G2 MT (сист.блок, клавіатура, мишка)</t>
  </si>
  <si>
    <t>ПАК</t>
  </si>
  <si>
    <t>автомобіль ГАЗ 3110</t>
  </si>
  <si>
    <t>автомобіль ВАЗ 210930</t>
  </si>
  <si>
    <t xml:space="preserve">Відеокамера </t>
  </si>
  <si>
    <t>ПРИМІТКА!!!</t>
  </si>
  <si>
    <t>місц.б-т</t>
  </si>
  <si>
    <t>бензопила Stihl</t>
  </si>
  <si>
    <t>дрель HD-80</t>
  </si>
  <si>
    <t>шуруповерт TD-60</t>
  </si>
  <si>
    <t>фотоапарат Canon</t>
  </si>
  <si>
    <t>принтер Canon i-SENSYS</t>
  </si>
  <si>
    <t>система відеоспостереження</t>
  </si>
  <si>
    <t>11130352-384</t>
  </si>
  <si>
    <t>11130385-0411</t>
  </si>
  <si>
    <t>маска панорамна повнолицьова</t>
  </si>
  <si>
    <t>11130339-343</t>
  </si>
  <si>
    <t>портативна рація</t>
  </si>
  <si>
    <t>11130412-419</t>
  </si>
  <si>
    <t>бінокль</t>
  </si>
  <si>
    <t>курвиметр КУ-А</t>
  </si>
  <si>
    <t>11130421-424</t>
  </si>
  <si>
    <t>компас</t>
  </si>
  <si>
    <t>11130425-428</t>
  </si>
  <si>
    <t>шт</t>
  </si>
  <si>
    <t>Грамоти А4</t>
  </si>
  <si>
    <t>Подяки А4</t>
  </si>
  <si>
    <t>Фоторамка 210*300(43)</t>
  </si>
  <si>
    <t>Бензин А-92 Energy</t>
  </si>
  <si>
    <t>л</t>
  </si>
  <si>
    <t>Дизпаливо Energy</t>
  </si>
  <si>
    <t>Багатофункціональний пристрій CANON ISENSIS LBP-268hdd</t>
  </si>
  <si>
    <t>Багатофункціональний пристрій CANON ISENSIS LBP-267hdd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</si>
</sst>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0" xfId="0" applyFont="1"/>
    <xf numFmtId="0" fontId="3" fillId="0" borderId="8" xfId="0" applyFont="1" applyBorder="1"/>
    <xf numFmtId="0" fontId="1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7" fillId="0" borderId="8" xfId="0" applyFont="1" applyBorder="1"/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6" xfId="0" quotePrefix="1" applyNumberFormat="1" applyFont="1" applyBorder="1" applyAlignment="1">
      <alignment horizontal="left" vertical="top" wrapText="1"/>
    </xf>
    <xf numFmtId="2" fontId="7" fillId="0" borderId="16" xfId="0" applyNumberFormat="1" applyFont="1" applyBorder="1" applyAlignment="1">
      <alignment vertical="top"/>
    </xf>
    <xf numFmtId="0" fontId="7" fillId="0" borderId="21" xfId="0" quotePrefix="1" applyNumberFormat="1" applyFont="1" applyBorder="1" applyAlignment="1">
      <alignment horizontal="left" vertical="top" wrapText="1"/>
    </xf>
    <xf numFmtId="2" fontId="7" fillId="0" borderId="21" xfId="0" applyNumberFormat="1" applyFont="1" applyBorder="1" applyAlignment="1">
      <alignment vertical="top"/>
    </xf>
    <xf numFmtId="2" fontId="3" fillId="0" borderId="10" xfId="0" applyNumberFormat="1" applyFont="1" applyBorder="1" applyAlignment="1">
      <alignment horizontal="center" vertical="center" wrapText="1"/>
    </xf>
    <xf numFmtId="0" fontId="7" fillId="0" borderId="1" xfId="0" quotePrefix="1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vertical="top"/>
    </xf>
    <xf numFmtId="2" fontId="1" fillId="0" borderId="1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quotePrefix="1" applyNumberFormat="1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9" xfId="0" quotePrefix="1" applyNumberFormat="1" applyFont="1" applyBorder="1" applyAlignment="1">
      <alignment horizontal="center" vertical="top" wrapText="1"/>
    </xf>
    <xf numFmtId="0" fontId="7" fillId="0" borderId="20" xfId="0" quotePrefix="1" applyNumberFormat="1" applyFont="1" applyBorder="1" applyAlignment="1">
      <alignment horizontal="center" vertical="top" wrapText="1"/>
    </xf>
    <xf numFmtId="0" fontId="7" fillId="0" borderId="17" xfId="0" quotePrefix="1" applyNumberFormat="1" applyFont="1" applyBorder="1" applyAlignment="1">
      <alignment horizontal="center" vertical="top" wrapText="1"/>
    </xf>
    <xf numFmtId="0" fontId="7" fillId="0" borderId="18" xfId="0" quotePrefix="1" applyNumberFormat="1" applyFont="1" applyBorder="1" applyAlignment="1">
      <alignment horizontal="center" vertical="top" wrapText="1"/>
    </xf>
    <xf numFmtId="0" fontId="7" fillId="0" borderId="22" xfId="0" quotePrefix="1" applyNumberFormat="1" applyFont="1" applyBorder="1" applyAlignment="1">
      <alignment horizontal="center" vertical="top" wrapText="1"/>
    </xf>
    <xf numFmtId="0" fontId="7" fillId="0" borderId="23" xfId="0" quotePrefix="1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tabSelected="1" workbookViewId="0">
      <selection activeCell="D66" sqref="D66"/>
    </sheetView>
  </sheetViews>
  <sheetFormatPr defaultColWidth="9.125" defaultRowHeight="15.65" x14ac:dyDescent="0.25"/>
  <cols>
    <col min="1" max="1" width="4.25" style="1" customWidth="1"/>
    <col min="2" max="2" width="16.625" style="1" customWidth="1"/>
    <col min="3" max="3" width="36.625" style="1" customWidth="1"/>
    <col min="4" max="4" width="15.25" style="1" customWidth="1"/>
    <col min="5" max="5" width="10.125" style="1" bestFit="1" customWidth="1"/>
    <col min="6" max="6" width="11.875" style="1" customWidth="1"/>
    <col min="7" max="7" width="0.125" style="1" customWidth="1"/>
    <col min="8" max="8" width="7.625" style="1" customWidth="1"/>
    <col min="9" max="9" width="7.125" style="1" customWidth="1"/>
    <col min="10" max="10" width="13.625" style="1" customWidth="1"/>
    <col min="11" max="12" width="12.375" style="1" customWidth="1"/>
    <col min="13" max="13" width="11" style="1" customWidth="1"/>
    <col min="14" max="14" width="10.75" style="1" bestFit="1" customWidth="1"/>
    <col min="15" max="16384" width="9.125" style="1"/>
  </cols>
  <sheetData>
    <row r="1" spans="1:14" x14ac:dyDescent="0.25">
      <c r="L1" s="1" t="s">
        <v>88</v>
      </c>
    </row>
    <row r="2" spans="1:14" x14ac:dyDescent="0.25">
      <c r="L2" s="1" t="s">
        <v>65</v>
      </c>
    </row>
    <row r="4" spans="1:14" x14ac:dyDescent="0.25">
      <c r="A4" s="101" t="s">
        <v>37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2"/>
    </row>
    <row r="5" spans="1:14" ht="12.1" customHeight="1" x14ac:dyDescent="0.25">
      <c r="A5" s="102" t="s">
        <v>0</v>
      </c>
      <c r="B5" s="102" t="s">
        <v>1</v>
      </c>
      <c r="C5" s="97" t="s">
        <v>11</v>
      </c>
      <c r="D5" s="102" t="s">
        <v>95</v>
      </c>
      <c r="E5" s="88" t="s">
        <v>90</v>
      </c>
      <c r="F5" s="89"/>
      <c r="G5" s="90"/>
      <c r="H5" s="102" t="s">
        <v>96</v>
      </c>
      <c r="I5" s="102" t="s">
        <v>2</v>
      </c>
      <c r="J5" s="102"/>
      <c r="K5" s="102"/>
      <c r="L5" s="102"/>
      <c r="M5" s="102"/>
      <c r="N5" s="2"/>
    </row>
    <row r="6" spans="1:14" ht="16.5" customHeight="1" x14ac:dyDescent="0.25">
      <c r="A6" s="102"/>
      <c r="B6" s="102"/>
      <c r="C6" s="98"/>
      <c r="D6" s="102"/>
      <c r="E6" s="91"/>
      <c r="F6" s="92"/>
      <c r="G6" s="93"/>
      <c r="H6" s="102"/>
      <c r="I6" s="102"/>
      <c r="J6" s="102"/>
      <c r="K6" s="102"/>
      <c r="L6" s="102"/>
      <c r="M6" s="102"/>
      <c r="N6" s="2"/>
    </row>
    <row r="7" spans="1:14" ht="60.8" customHeight="1" x14ac:dyDescent="0.25">
      <c r="A7" s="102"/>
      <c r="B7" s="102"/>
      <c r="C7" s="99"/>
      <c r="D7" s="102"/>
      <c r="E7" s="94"/>
      <c r="F7" s="95"/>
      <c r="G7" s="96"/>
      <c r="H7" s="102"/>
      <c r="I7" s="32" t="s">
        <v>89</v>
      </c>
      <c r="J7" s="32" t="s">
        <v>39</v>
      </c>
      <c r="K7" s="32" t="s">
        <v>38</v>
      </c>
      <c r="L7" s="32" t="s">
        <v>91</v>
      </c>
      <c r="M7" s="32" t="s">
        <v>115</v>
      </c>
      <c r="N7" s="2"/>
    </row>
    <row r="8" spans="1:14" s="39" customFormat="1" ht="13.6" x14ac:dyDescent="0.25">
      <c r="A8" s="37">
        <v>1</v>
      </c>
      <c r="B8" s="37">
        <v>2</v>
      </c>
      <c r="C8" s="37">
        <v>3</v>
      </c>
      <c r="D8" s="37">
        <v>4</v>
      </c>
      <c r="E8" s="100">
        <v>5</v>
      </c>
      <c r="F8" s="100"/>
      <c r="G8" s="100"/>
      <c r="H8" s="37">
        <v>6</v>
      </c>
      <c r="I8" s="37">
        <v>7</v>
      </c>
      <c r="J8" s="37">
        <v>8</v>
      </c>
      <c r="K8" s="37">
        <v>9</v>
      </c>
      <c r="L8" s="37">
        <v>10</v>
      </c>
      <c r="M8" s="37">
        <v>11</v>
      </c>
      <c r="N8" s="38"/>
    </row>
    <row r="9" spans="1:14" x14ac:dyDescent="0.25">
      <c r="A9" s="72">
        <v>1</v>
      </c>
      <c r="B9" s="72" t="s">
        <v>12</v>
      </c>
      <c r="C9" s="8" t="s">
        <v>13</v>
      </c>
      <c r="D9" s="3"/>
      <c r="E9" s="83"/>
      <c r="F9" s="83"/>
      <c r="G9" s="83"/>
      <c r="H9" s="3"/>
      <c r="I9" s="3"/>
      <c r="J9" s="3"/>
      <c r="K9" s="3"/>
      <c r="L9" s="3"/>
      <c r="M9" s="3"/>
      <c r="N9" s="2"/>
    </row>
    <row r="10" spans="1:14" x14ac:dyDescent="0.25">
      <c r="A10" s="79"/>
      <c r="B10" s="81"/>
      <c r="C10" s="4" t="s">
        <v>4</v>
      </c>
      <c r="D10" s="5"/>
      <c r="E10" s="84"/>
      <c r="F10" s="84"/>
      <c r="G10" s="84"/>
      <c r="H10" s="5"/>
      <c r="I10" s="5"/>
      <c r="J10" s="5"/>
      <c r="K10" s="5"/>
      <c r="L10" s="5"/>
      <c r="M10" s="5"/>
      <c r="N10" s="2"/>
    </row>
    <row r="11" spans="1:14" x14ac:dyDescent="0.25">
      <c r="A11" s="79"/>
      <c r="B11" s="82"/>
      <c r="C11" s="4" t="s">
        <v>4</v>
      </c>
      <c r="D11" s="5"/>
      <c r="E11" s="84"/>
      <c r="F11" s="84"/>
      <c r="G11" s="84"/>
      <c r="H11" s="5"/>
      <c r="I11" s="5"/>
      <c r="J11" s="5"/>
      <c r="K11" s="5"/>
      <c r="L11" s="5"/>
      <c r="M11" s="5"/>
      <c r="N11" s="2"/>
    </row>
    <row r="12" spans="1:14" ht="31.25" x14ac:dyDescent="0.25">
      <c r="A12" s="80"/>
      <c r="B12" s="12" t="s">
        <v>5</v>
      </c>
      <c r="C12" s="7" t="s">
        <v>22</v>
      </c>
      <c r="D12" s="7" t="s">
        <v>22</v>
      </c>
      <c r="E12" s="78" t="s">
        <v>22</v>
      </c>
      <c r="F12" s="78"/>
      <c r="G12" s="78"/>
      <c r="H12" s="7" t="s">
        <v>22</v>
      </c>
      <c r="I12" s="7">
        <f>SUM(I9:I11)</f>
        <v>0</v>
      </c>
      <c r="J12" s="7">
        <f t="shared" ref="J12:L12" si="0">SUM(J9:J11)</f>
        <v>0</v>
      </c>
      <c r="K12" s="7">
        <f t="shared" si="0"/>
        <v>0</v>
      </c>
      <c r="L12" s="7">
        <f t="shared" si="0"/>
        <v>0</v>
      </c>
      <c r="M12" s="7" t="s">
        <v>22</v>
      </c>
      <c r="N12" s="13"/>
    </row>
    <row r="13" spans="1:14" ht="20.25" customHeight="1" x14ac:dyDescent="0.25">
      <c r="A13" s="72">
        <v>2</v>
      </c>
      <c r="B13" s="72" t="s">
        <v>16</v>
      </c>
      <c r="C13" s="8" t="s">
        <v>13</v>
      </c>
      <c r="D13" s="5"/>
      <c r="E13" s="84"/>
      <c r="F13" s="84"/>
      <c r="G13" s="84"/>
      <c r="H13" s="5"/>
      <c r="I13" s="5"/>
      <c r="J13" s="5"/>
      <c r="K13" s="5"/>
      <c r="L13" s="5"/>
      <c r="M13" s="5"/>
      <c r="N13" s="11"/>
    </row>
    <row r="14" spans="1:14" x14ac:dyDescent="0.25">
      <c r="A14" s="73"/>
      <c r="B14" s="73"/>
      <c r="C14" s="4" t="s">
        <v>4</v>
      </c>
      <c r="D14" s="5"/>
      <c r="E14" s="84"/>
      <c r="F14" s="84"/>
      <c r="G14" s="84"/>
      <c r="H14" s="5"/>
      <c r="I14" s="5"/>
      <c r="J14" s="5"/>
      <c r="K14" s="5"/>
      <c r="L14" s="5"/>
      <c r="M14" s="5"/>
      <c r="N14" s="2"/>
    </row>
    <row r="15" spans="1:14" x14ac:dyDescent="0.25">
      <c r="A15" s="73"/>
      <c r="B15" s="74"/>
      <c r="C15" s="4" t="s">
        <v>4</v>
      </c>
      <c r="D15" s="5"/>
      <c r="E15" s="84"/>
      <c r="F15" s="84"/>
      <c r="G15" s="84"/>
      <c r="H15" s="5"/>
      <c r="I15" s="5"/>
      <c r="J15" s="5"/>
      <c r="K15" s="5"/>
      <c r="L15" s="5"/>
      <c r="M15" s="5"/>
      <c r="N15" s="2"/>
    </row>
    <row r="16" spans="1:14" ht="31.25" x14ac:dyDescent="0.25">
      <c r="A16" s="74"/>
      <c r="B16" s="12" t="s">
        <v>5</v>
      </c>
      <c r="C16" s="7" t="s">
        <v>22</v>
      </c>
      <c r="D16" s="7" t="s">
        <v>22</v>
      </c>
      <c r="E16" s="78" t="s">
        <v>22</v>
      </c>
      <c r="F16" s="78"/>
      <c r="G16" s="78"/>
      <c r="H16" s="7" t="s">
        <v>22</v>
      </c>
      <c r="I16" s="7">
        <f>SUM(I13:I15)</f>
        <v>0</v>
      </c>
      <c r="J16" s="7">
        <f t="shared" ref="J16:L16" si="1">SUM(J13:J15)</f>
        <v>0</v>
      </c>
      <c r="K16" s="7">
        <f t="shared" si="1"/>
        <v>0</v>
      </c>
      <c r="L16" s="7">
        <f t="shared" si="1"/>
        <v>0</v>
      </c>
      <c r="M16" s="7" t="s">
        <v>22</v>
      </c>
      <c r="N16" s="2"/>
    </row>
    <row r="17" spans="1:14" ht="15.8" customHeight="1" x14ac:dyDescent="0.25">
      <c r="A17" s="72">
        <v>3</v>
      </c>
      <c r="B17" s="72" t="s">
        <v>14</v>
      </c>
      <c r="C17" s="8" t="s">
        <v>13</v>
      </c>
      <c r="D17" s="3"/>
      <c r="E17" s="83"/>
      <c r="F17" s="83"/>
      <c r="G17" s="83"/>
      <c r="H17" s="3"/>
      <c r="I17" s="3"/>
      <c r="J17" s="3"/>
      <c r="K17" s="3"/>
      <c r="L17" s="3"/>
      <c r="M17" s="3"/>
      <c r="N17" s="2"/>
    </row>
    <row r="18" spans="1:14" x14ac:dyDescent="0.25">
      <c r="A18" s="79"/>
      <c r="B18" s="73"/>
      <c r="C18" s="4" t="s">
        <v>4</v>
      </c>
      <c r="D18" s="5"/>
      <c r="E18" s="84"/>
      <c r="F18" s="84"/>
      <c r="G18" s="84"/>
      <c r="H18" s="5"/>
      <c r="I18" s="5"/>
      <c r="J18" s="5"/>
      <c r="K18" s="5"/>
      <c r="L18" s="5"/>
      <c r="M18" s="5"/>
      <c r="N18" s="2"/>
    </row>
    <row r="19" spans="1:14" x14ac:dyDescent="0.25">
      <c r="A19" s="79"/>
      <c r="B19" s="74"/>
      <c r="C19" s="4" t="s">
        <v>4</v>
      </c>
      <c r="D19" s="5"/>
      <c r="E19" s="84"/>
      <c r="F19" s="84"/>
      <c r="G19" s="84"/>
      <c r="H19" s="5"/>
      <c r="I19" s="5"/>
      <c r="J19" s="5"/>
      <c r="K19" s="5"/>
      <c r="L19" s="5"/>
      <c r="M19" s="5"/>
      <c r="N19" s="2"/>
    </row>
    <row r="20" spans="1:14" ht="31.25" x14ac:dyDescent="0.25">
      <c r="A20" s="80"/>
      <c r="B20" s="12" t="s">
        <v>5</v>
      </c>
      <c r="C20" s="7" t="s">
        <v>22</v>
      </c>
      <c r="D20" s="7" t="s">
        <v>22</v>
      </c>
      <c r="E20" s="78" t="s">
        <v>22</v>
      </c>
      <c r="F20" s="78"/>
      <c r="G20" s="78"/>
      <c r="H20" s="7" t="s">
        <v>22</v>
      </c>
      <c r="I20" s="7">
        <f>SUM(I17:I19)</f>
        <v>0</v>
      </c>
      <c r="J20" s="7">
        <f t="shared" ref="J20:L20" si="2">SUM(J17:J19)</f>
        <v>0</v>
      </c>
      <c r="K20" s="7">
        <f t="shared" si="2"/>
        <v>0</v>
      </c>
      <c r="L20" s="7">
        <f t="shared" si="2"/>
        <v>0</v>
      </c>
      <c r="M20" s="7" t="s">
        <v>22</v>
      </c>
      <c r="N20" s="13"/>
    </row>
    <row r="21" spans="1:14" ht="20.25" customHeight="1" x14ac:dyDescent="0.25">
      <c r="A21" s="72">
        <v>4</v>
      </c>
      <c r="B21" s="72" t="s">
        <v>15</v>
      </c>
      <c r="C21" s="8" t="s">
        <v>13</v>
      </c>
      <c r="D21" s="5"/>
      <c r="E21" s="84"/>
      <c r="F21" s="84"/>
      <c r="G21" s="84"/>
      <c r="H21" s="5"/>
      <c r="I21" s="5"/>
      <c r="J21" s="5"/>
      <c r="K21" s="5"/>
      <c r="L21" s="5"/>
      <c r="M21" s="5"/>
      <c r="N21" s="11"/>
    </row>
    <row r="22" spans="1:14" x14ac:dyDescent="0.25">
      <c r="A22" s="73"/>
      <c r="B22" s="73"/>
      <c r="C22" s="4" t="s">
        <v>4</v>
      </c>
      <c r="D22" s="5"/>
      <c r="E22" s="84"/>
      <c r="F22" s="84"/>
      <c r="G22" s="84"/>
      <c r="H22" s="5"/>
      <c r="I22" s="5"/>
      <c r="J22" s="5"/>
      <c r="K22" s="5"/>
      <c r="L22" s="5"/>
      <c r="M22" s="5"/>
      <c r="N22" s="2"/>
    </row>
    <row r="23" spans="1:14" x14ac:dyDescent="0.25">
      <c r="A23" s="73"/>
      <c r="B23" s="74"/>
      <c r="C23" s="4" t="s">
        <v>4</v>
      </c>
      <c r="D23" s="5"/>
      <c r="E23" s="84"/>
      <c r="F23" s="84"/>
      <c r="G23" s="84"/>
      <c r="H23" s="5"/>
      <c r="I23" s="5"/>
      <c r="J23" s="5"/>
      <c r="K23" s="5"/>
      <c r="L23" s="5"/>
      <c r="M23" s="5"/>
      <c r="N23" s="2"/>
    </row>
    <row r="24" spans="1:14" ht="31.25" x14ac:dyDescent="0.25">
      <c r="A24" s="74"/>
      <c r="B24" s="12" t="s">
        <v>5</v>
      </c>
      <c r="C24" s="7" t="s">
        <v>22</v>
      </c>
      <c r="D24" s="7" t="s">
        <v>22</v>
      </c>
      <c r="E24" s="78" t="s">
        <v>22</v>
      </c>
      <c r="F24" s="78"/>
      <c r="G24" s="78"/>
      <c r="H24" s="7" t="s">
        <v>22</v>
      </c>
      <c r="I24" s="7">
        <f>SUM(I21:I23)</f>
        <v>0</v>
      </c>
      <c r="J24" s="7">
        <f t="shared" ref="J24:L24" si="3">SUM(J21:J23)</f>
        <v>0</v>
      </c>
      <c r="K24" s="7">
        <f t="shared" si="3"/>
        <v>0</v>
      </c>
      <c r="L24" s="7">
        <f t="shared" si="3"/>
        <v>0</v>
      </c>
      <c r="M24" s="7" t="s">
        <v>22</v>
      </c>
      <c r="N24" s="2"/>
    </row>
    <row r="25" spans="1:14" ht="31.25" x14ac:dyDescent="0.25">
      <c r="A25" s="72">
        <v>5</v>
      </c>
      <c r="B25" s="72" t="s">
        <v>17</v>
      </c>
      <c r="C25" s="8" t="s">
        <v>108</v>
      </c>
      <c r="D25" s="3">
        <v>2018</v>
      </c>
      <c r="E25" s="83">
        <v>10146017</v>
      </c>
      <c r="F25" s="83"/>
      <c r="G25" s="83"/>
      <c r="H25" s="3" t="s">
        <v>109</v>
      </c>
      <c r="I25" s="3">
        <v>1</v>
      </c>
      <c r="J25" s="51">
        <v>8000</v>
      </c>
      <c r="K25" s="51">
        <v>1933.33</v>
      </c>
      <c r="L25" s="51">
        <f>J25-K25</f>
        <v>6066.67</v>
      </c>
      <c r="M25" s="3"/>
      <c r="N25" s="2"/>
    </row>
    <row r="26" spans="1:14" ht="46.9" x14ac:dyDescent="0.25">
      <c r="A26" s="73"/>
      <c r="B26" s="73"/>
      <c r="C26" s="47" t="s">
        <v>110</v>
      </c>
      <c r="D26" s="46">
        <v>2019</v>
      </c>
      <c r="E26" s="86">
        <v>10146018</v>
      </c>
      <c r="F26" s="87"/>
      <c r="G26" s="46"/>
      <c r="H26" s="46" t="s">
        <v>109</v>
      </c>
      <c r="I26" s="46">
        <v>1</v>
      </c>
      <c r="J26" s="51">
        <v>10947</v>
      </c>
      <c r="K26" s="51">
        <v>1368.38</v>
      </c>
      <c r="L26" s="51">
        <f t="shared" ref="L26:L63" si="4">J26-K26</f>
        <v>9578.619999999999</v>
      </c>
      <c r="M26" s="46"/>
      <c r="N26" s="2"/>
    </row>
    <row r="27" spans="1:14" x14ac:dyDescent="0.25">
      <c r="A27" s="73"/>
      <c r="B27" s="73"/>
      <c r="C27" s="47" t="s">
        <v>111</v>
      </c>
      <c r="D27" s="46">
        <v>2015</v>
      </c>
      <c r="E27" s="86">
        <v>104830603</v>
      </c>
      <c r="F27" s="87"/>
      <c r="G27" s="46"/>
      <c r="H27" s="46" t="s">
        <v>109</v>
      </c>
      <c r="I27" s="46">
        <v>1</v>
      </c>
      <c r="J27" s="51">
        <v>5964.9</v>
      </c>
      <c r="K27" s="51">
        <v>3617.59</v>
      </c>
      <c r="L27" s="51">
        <f t="shared" si="4"/>
        <v>2347.3099999999995</v>
      </c>
      <c r="M27" s="46"/>
      <c r="N27" s="2"/>
    </row>
    <row r="28" spans="1:14" x14ac:dyDescent="0.25">
      <c r="A28" s="73"/>
      <c r="B28" s="73"/>
      <c r="C28" s="47" t="s">
        <v>111</v>
      </c>
      <c r="D28" s="46">
        <v>2015</v>
      </c>
      <c r="E28" s="86">
        <v>104830619</v>
      </c>
      <c r="F28" s="87"/>
      <c r="G28" s="46"/>
      <c r="H28" s="46" t="s">
        <v>109</v>
      </c>
      <c r="I28" s="46">
        <v>1</v>
      </c>
      <c r="J28" s="51">
        <v>5964.9</v>
      </c>
      <c r="K28" s="51">
        <v>3617.59</v>
      </c>
      <c r="L28" s="51">
        <f t="shared" si="4"/>
        <v>2347.3099999999995</v>
      </c>
      <c r="M28" s="46"/>
      <c r="N28" s="2"/>
    </row>
    <row r="29" spans="1:14" x14ac:dyDescent="0.25">
      <c r="A29" s="73"/>
      <c r="B29" s="73"/>
      <c r="C29" s="47" t="s">
        <v>111</v>
      </c>
      <c r="D29" s="49">
        <v>2015</v>
      </c>
      <c r="E29" s="86">
        <v>104830595</v>
      </c>
      <c r="F29" s="87"/>
      <c r="G29" s="46"/>
      <c r="H29" s="46" t="s">
        <v>109</v>
      </c>
      <c r="I29" s="46">
        <v>1</v>
      </c>
      <c r="J29" s="51">
        <v>5964.9</v>
      </c>
      <c r="K29" s="51">
        <v>3617.59</v>
      </c>
      <c r="L29" s="51">
        <f t="shared" si="4"/>
        <v>2347.3099999999995</v>
      </c>
      <c r="M29" s="46"/>
      <c r="N29" s="2"/>
    </row>
    <row r="30" spans="1:14" x14ac:dyDescent="0.25">
      <c r="A30" s="73"/>
      <c r="B30" s="73"/>
      <c r="C30" s="47" t="s">
        <v>111</v>
      </c>
      <c r="D30" s="49">
        <v>2015</v>
      </c>
      <c r="E30" s="86">
        <v>104830587</v>
      </c>
      <c r="F30" s="87"/>
      <c r="G30" s="46"/>
      <c r="H30" s="46" t="s">
        <v>109</v>
      </c>
      <c r="I30" s="46">
        <v>1</v>
      </c>
      <c r="J30" s="51">
        <v>5964.9</v>
      </c>
      <c r="K30" s="51">
        <v>3617.59</v>
      </c>
      <c r="L30" s="51">
        <f t="shared" si="4"/>
        <v>2347.3099999999995</v>
      </c>
      <c r="M30" s="46"/>
      <c r="N30" s="2"/>
    </row>
    <row r="31" spans="1:14" x14ac:dyDescent="0.25">
      <c r="A31" s="73"/>
      <c r="B31" s="73"/>
      <c r="C31" s="47" t="s">
        <v>111</v>
      </c>
      <c r="D31" s="49">
        <v>2015</v>
      </c>
      <c r="E31" s="86">
        <v>104830590</v>
      </c>
      <c r="F31" s="87"/>
      <c r="G31" s="46"/>
      <c r="H31" s="46" t="s">
        <v>109</v>
      </c>
      <c r="I31" s="46">
        <v>1</v>
      </c>
      <c r="J31" s="51">
        <v>5583.88</v>
      </c>
      <c r="K31" s="51">
        <v>3386.89</v>
      </c>
      <c r="L31" s="51">
        <f t="shared" si="4"/>
        <v>2196.9900000000002</v>
      </c>
      <c r="M31" s="46"/>
      <c r="N31" s="2"/>
    </row>
    <row r="32" spans="1:14" x14ac:dyDescent="0.25">
      <c r="A32" s="73"/>
      <c r="B32" s="73"/>
      <c r="C32" s="47" t="s">
        <v>111</v>
      </c>
      <c r="D32" s="49">
        <v>2015</v>
      </c>
      <c r="E32" s="86">
        <v>104830610</v>
      </c>
      <c r="F32" s="87"/>
      <c r="G32" s="46"/>
      <c r="H32" s="46" t="s">
        <v>109</v>
      </c>
      <c r="I32" s="46">
        <v>1</v>
      </c>
      <c r="J32" s="51">
        <v>5964.9</v>
      </c>
      <c r="K32" s="51">
        <v>3617.59</v>
      </c>
      <c r="L32" s="51">
        <f t="shared" si="4"/>
        <v>2347.3099999999995</v>
      </c>
      <c r="M32" s="46"/>
      <c r="N32" s="2"/>
    </row>
    <row r="33" spans="1:14" x14ac:dyDescent="0.25">
      <c r="A33" s="73"/>
      <c r="B33" s="73"/>
      <c r="C33" s="47" t="s">
        <v>111</v>
      </c>
      <c r="D33" s="49">
        <v>2015</v>
      </c>
      <c r="E33" s="86">
        <v>104830584</v>
      </c>
      <c r="F33" s="87"/>
      <c r="G33" s="46"/>
      <c r="H33" s="46" t="s">
        <v>109</v>
      </c>
      <c r="I33" s="46">
        <v>1</v>
      </c>
      <c r="J33" s="51">
        <v>5927.2</v>
      </c>
      <c r="K33" s="51">
        <v>3594.1</v>
      </c>
      <c r="L33" s="51">
        <f t="shared" si="4"/>
        <v>2333.1</v>
      </c>
      <c r="M33" s="46"/>
      <c r="N33" s="2"/>
    </row>
    <row r="34" spans="1:14" x14ac:dyDescent="0.25">
      <c r="A34" s="73"/>
      <c r="B34" s="73"/>
      <c r="C34" s="47" t="s">
        <v>111</v>
      </c>
      <c r="D34" s="49">
        <v>2015</v>
      </c>
      <c r="E34" s="86">
        <v>104830602</v>
      </c>
      <c r="F34" s="87"/>
      <c r="G34" s="46"/>
      <c r="H34" s="46" t="s">
        <v>109</v>
      </c>
      <c r="I34" s="46">
        <v>1</v>
      </c>
      <c r="J34" s="51">
        <v>5964.9</v>
      </c>
      <c r="K34" s="51">
        <v>3617.59</v>
      </c>
      <c r="L34" s="51">
        <f t="shared" si="4"/>
        <v>2347.3099999999995</v>
      </c>
      <c r="M34" s="46"/>
      <c r="N34" s="2"/>
    </row>
    <row r="35" spans="1:14" x14ac:dyDescent="0.25">
      <c r="A35" s="73"/>
      <c r="B35" s="73"/>
      <c r="C35" s="47" t="s">
        <v>111</v>
      </c>
      <c r="D35" s="49">
        <v>2015</v>
      </c>
      <c r="E35" s="86">
        <v>104830621</v>
      </c>
      <c r="F35" s="87"/>
      <c r="G35" s="46"/>
      <c r="H35" s="46" t="s">
        <v>109</v>
      </c>
      <c r="I35" s="46">
        <v>1</v>
      </c>
      <c r="J35" s="51">
        <v>5964.9</v>
      </c>
      <c r="K35" s="51">
        <v>3617.59</v>
      </c>
      <c r="L35" s="51">
        <f t="shared" si="4"/>
        <v>2347.3099999999995</v>
      </c>
      <c r="M35" s="46"/>
      <c r="N35" s="2"/>
    </row>
    <row r="36" spans="1:14" x14ac:dyDescent="0.25">
      <c r="A36" s="73"/>
      <c r="B36" s="73"/>
      <c r="C36" s="47" t="s">
        <v>111</v>
      </c>
      <c r="D36" s="49">
        <v>2015</v>
      </c>
      <c r="E36" s="86">
        <v>104830588</v>
      </c>
      <c r="F36" s="87"/>
      <c r="G36" s="46"/>
      <c r="H36" s="46" t="s">
        <v>109</v>
      </c>
      <c r="I36" s="46">
        <v>1</v>
      </c>
      <c r="J36" s="51">
        <v>5921.3</v>
      </c>
      <c r="K36" s="51">
        <v>3591.37</v>
      </c>
      <c r="L36" s="51">
        <f t="shared" si="4"/>
        <v>2329.9300000000003</v>
      </c>
      <c r="M36" s="46"/>
      <c r="N36" s="2"/>
    </row>
    <row r="37" spans="1:14" x14ac:dyDescent="0.25">
      <c r="A37" s="73"/>
      <c r="B37" s="73"/>
      <c r="C37" s="47" t="s">
        <v>111</v>
      </c>
      <c r="D37" s="49">
        <v>2015</v>
      </c>
      <c r="E37" s="86">
        <v>104830616</v>
      </c>
      <c r="F37" s="87"/>
      <c r="G37" s="46"/>
      <c r="H37" s="46" t="s">
        <v>109</v>
      </c>
      <c r="I37" s="46">
        <v>1</v>
      </c>
      <c r="J37" s="51">
        <v>5927.2</v>
      </c>
      <c r="K37" s="51">
        <v>3594.1</v>
      </c>
      <c r="L37" s="51">
        <f t="shared" si="4"/>
        <v>2333.1</v>
      </c>
      <c r="M37" s="46"/>
      <c r="N37" s="2"/>
    </row>
    <row r="38" spans="1:14" x14ac:dyDescent="0.25">
      <c r="A38" s="73"/>
      <c r="B38" s="73"/>
      <c r="C38" s="47" t="s">
        <v>111</v>
      </c>
      <c r="D38" s="49">
        <v>2015</v>
      </c>
      <c r="E38" s="86">
        <v>104830596</v>
      </c>
      <c r="F38" s="87"/>
      <c r="G38" s="46"/>
      <c r="H38" s="46" t="s">
        <v>109</v>
      </c>
      <c r="I38" s="46">
        <v>1</v>
      </c>
      <c r="J38" s="51">
        <v>5964.9</v>
      </c>
      <c r="K38" s="51">
        <v>3617.59</v>
      </c>
      <c r="L38" s="51">
        <f t="shared" si="4"/>
        <v>2347.3099999999995</v>
      </c>
      <c r="M38" s="46"/>
      <c r="N38" s="2"/>
    </row>
    <row r="39" spans="1:14" x14ac:dyDescent="0.25">
      <c r="A39" s="73"/>
      <c r="B39" s="73"/>
      <c r="C39" s="47" t="s">
        <v>111</v>
      </c>
      <c r="D39" s="49">
        <v>2015</v>
      </c>
      <c r="E39" s="86">
        <v>104830604</v>
      </c>
      <c r="F39" s="87"/>
      <c r="G39" s="46"/>
      <c r="H39" s="46" t="s">
        <v>109</v>
      </c>
      <c r="I39" s="46">
        <v>1</v>
      </c>
      <c r="J39" s="51">
        <v>5589.78</v>
      </c>
      <c r="K39" s="51">
        <v>3390.21</v>
      </c>
      <c r="L39" s="51">
        <f t="shared" si="4"/>
        <v>2199.5699999999997</v>
      </c>
      <c r="M39" s="46"/>
      <c r="N39" s="2"/>
    </row>
    <row r="40" spans="1:14" x14ac:dyDescent="0.25">
      <c r="A40" s="73"/>
      <c r="B40" s="73"/>
      <c r="C40" s="47" t="s">
        <v>111</v>
      </c>
      <c r="D40" s="49">
        <v>2015</v>
      </c>
      <c r="E40" s="86">
        <v>104830589</v>
      </c>
      <c r="F40" s="87"/>
      <c r="G40" s="46"/>
      <c r="H40" s="46" t="s">
        <v>109</v>
      </c>
      <c r="I40" s="46">
        <v>1</v>
      </c>
      <c r="J40" s="51">
        <v>5739.64</v>
      </c>
      <c r="K40" s="51">
        <v>3480.41</v>
      </c>
      <c r="L40" s="51">
        <f t="shared" si="4"/>
        <v>2259.2300000000005</v>
      </c>
      <c r="M40" s="46"/>
      <c r="N40" s="2"/>
    </row>
    <row r="41" spans="1:14" x14ac:dyDescent="0.25">
      <c r="A41" s="73"/>
      <c r="B41" s="73"/>
      <c r="C41" s="47" t="s">
        <v>111</v>
      </c>
      <c r="D41" s="49">
        <v>2015</v>
      </c>
      <c r="E41" s="86">
        <v>104830599</v>
      </c>
      <c r="F41" s="87"/>
      <c r="G41" s="46"/>
      <c r="H41" s="46" t="s">
        <v>109</v>
      </c>
      <c r="I41" s="46">
        <v>1</v>
      </c>
      <c r="J41" s="51">
        <v>5964.9</v>
      </c>
      <c r="K41" s="51">
        <v>3617.59</v>
      </c>
      <c r="L41" s="51">
        <f t="shared" si="4"/>
        <v>2347.3099999999995</v>
      </c>
      <c r="M41" s="46"/>
      <c r="N41" s="2"/>
    </row>
    <row r="42" spans="1:14" x14ac:dyDescent="0.25">
      <c r="A42" s="73"/>
      <c r="B42" s="73"/>
      <c r="C42" s="47" t="s">
        <v>111</v>
      </c>
      <c r="D42" s="49">
        <v>2015</v>
      </c>
      <c r="E42" s="86">
        <v>104830592</v>
      </c>
      <c r="F42" s="87"/>
      <c r="G42" s="46"/>
      <c r="H42" s="46" t="s">
        <v>109</v>
      </c>
      <c r="I42" s="46">
        <v>1</v>
      </c>
      <c r="J42" s="51">
        <v>5928.58</v>
      </c>
      <c r="K42" s="51">
        <v>3595.44</v>
      </c>
      <c r="L42" s="51">
        <f t="shared" si="4"/>
        <v>2333.14</v>
      </c>
      <c r="M42" s="46"/>
      <c r="N42" s="2"/>
    </row>
    <row r="43" spans="1:14" x14ac:dyDescent="0.25">
      <c r="A43" s="73"/>
      <c r="B43" s="73"/>
      <c r="C43" s="47" t="s">
        <v>111</v>
      </c>
      <c r="D43" s="49">
        <v>2015</v>
      </c>
      <c r="E43" s="86">
        <v>104830607</v>
      </c>
      <c r="F43" s="87"/>
      <c r="G43" s="46"/>
      <c r="H43" s="46" t="s">
        <v>109</v>
      </c>
      <c r="I43" s="46">
        <v>1</v>
      </c>
      <c r="J43" s="51">
        <v>5562.8</v>
      </c>
      <c r="K43" s="51">
        <v>3373.96</v>
      </c>
      <c r="L43" s="51">
        <f t="shared" si="4"/>
        <v>2188.84</v>
      </c>
      <c r="M43" s="46"/>
      <c r="N43" s="2"/>
    </row>
    <row r="44" spans="1:14" x14ac:dyDescent="0.25">
      <c r="A44" s="73"/>
      <c r="B44" s="73"/>
      <c r="C44" s="47" t="s">
        <v>111</v>
      </c>
      <c r="D44" s="49">
        <v>2015</v>
      </c>
      <c r="E44" s="86">
        <v>104830618</v>
      </c>
      <c r="F44" s="87"/>
      <c r="G44" s="46"/>
      <c r="H44" s="46" t="s">
        <v>109</v>
      </c>
      <c r="I44" s="46">
        <v>1</v>
      </c>
      <c r="J44" s="51">
        <v>4917.6400000000003</v>
      </c>
      <c r="K44" s="51">
        <v>3554.72</v>
      </c>
      <c r="L44" s="51">
        <f t="shared" si="4"/>
        <v>1362.9200000000005</v>
      </c>
      <c r="M44" s="46"/>
      <c r="N44" s="2"/>
    </row>
    <row r="45" spans="1:14" x14ac:dyDescent="0.25">
      <c r="A45" s="73"/>
      <c r="B45" s="73"/>
      <c r="C45" s="47" t="s">
        <v>111</v>
      </c>
      <c r="D45" s="49">
        <v>2015</v>
      </c>
      <c r="E45" s="86">
        <v>104830585</v>
      </c>
      <c r="F45" s="87"/>
      <c r="G45" s="46"/>
      <c r="H45" s="46" t="s">
        <v>109</v>
      </c>
      <c r="I45" s="46">
        <v>1</v>
      </c>
      <c r="J45" s="51">
        <v>5589.78</v>
      </c>
      <c r="K45" s="51">
        <v>3461.64</v>
      </c>
      <c r="L45" s="51">
        <f t="shared" si="4"/>
        <v>2128.14</v>
      </c>
      <c r="M45" s="46"/>
      <c r="N45" s="2"/>
    </row>
    <row r="46" spans="1:14" x14ac:dyDescent="0.25">
      <c r="A46" s="73"/>
      <c r="B46" s="73"/>
      <c r="C46" s="47" t="s">
        <v>111</v>
      </c>
      <c r="D46" s="49">
        <v>2015</v>
      </c>
      <c r="E46" s="86">
        <v>104830591</v>
      </c>
      <c r="F46" s="87"/>
      <c r="G46" s="46"/>
      <c r="H46" s="46" t="s">
        <v>109</v>
      </c>
      <c r="I46" s="46">
        <v>1</v>
      </c>
      <c r="J46" s="51">
        <v>6086</v>
      </c>
      <c r="K46" s="51">
        <v>3691.03</v>
      </c>
      <c r="L46" s="51">
        <f t="shared" si="4"/>
        <v>2394.9699999999998</v>
      </c>
      <c r="M46" s="46"/>
      <c r="N46" s="2"/>
    </row>
    <row r="47" spans="1:14" x14ac:dyDescent="0.25">
      <c r="A47" s="73"/>
      <c r="B47" s="73"/>
      <c r="C47" s="47" t="s">
        <v>111</v>
      </c>
      <c r="D47" s="49">
        <v>2015</v>
      </c>
      <c r="E47" s="86">
        <v>104830593</v>
      </c>
      <c r="F47" s="87"/>
      <c r="G47" s="46"/>
      <c r="H47" s="46" t="s">
        <v>109</v>
      </c>
      <c r="I47" s="46">
        <v>1</v>
      </c>
      <c r="J47" s="51">
        <v>4917.6400000000003</v>
      </c>
      <c r="K47" s="51">
        <v>3554.72</v>
      </c>
      <c r="L47" s="51">
        <f t="shared" si="4"/>
        <v>1362.9200000000005</v>
      </c>
      <c r="M47" s="46"/>
      <c r="N47" s="2"/>
    </row>
    <row r="48" spans="1:14" x14ac:dyDescent="0.25">
      <c r="A48" s="73"/>
      <c r="B48" s="73"/>
      <c r="C48" s="47" t="s">
        <v>111</v>
      </c>
      <c r="D48" s="49">
        <v>2015</v>
      </c>
      <c r="E48" s="86">
        <v>104830594</v>
      </c>
      <c r="F48" s="87"/>
      <c r="G48" s="46"/>
      <c r="H48" s="46" t="s">
        <v>109</v>
      </c>
      <c r="I48" s="46">
        <v>1</v>
      </c>
      <c r="J48" s="51">
        <v>5964.9</v>
      </c>
      <c r="K48" s="51">
        <v>3617.59</v>
      </c>
      <c r="L48" s="51">
        <f t="shared" si="4"/>
        <v>2347.3099999999995</v>
      </c>
      <c r="M48" s="46"/>
      <c r="N48" s="2"/>
    </row>
    <row r="49" spans="1:14" x14ac:dyDescent="0.25">
      <c r="A49" s="73"/>
      <c r="B49" s="73"/>
      <c r="C49" s="47" t="s">
        <v>111</v>
      </c>
      <c r="D49" s="49">
        <v>2015</v>
      </c>
      <c r="E49" s="86">
        <v>104830597</v>
      </c>
      <c r="F49" s="87"/>
      <c r="G49" s="46"/>
      <c r="H49" s="46" t="s">
        <v>109</v>
      </c>
      <c r="I49" s="46">
        <v>1</v>
      </c>
      <c r="J49" s="51">
        <v>5430.98</v>
      </c>
      <c r="K49" s="51">
        <v>3222.45</v>
      </c>
      <c r="L49" s="51">
        <f t="shared" si="4"/>
        <v>2208.5299999999997</v>
      </c>
      <c r="M49" s="46"/>
      <c r="N49" s="2"/>
    </row>
    <row r="50" spans="1:14" x14ac:dyDescent="0.25">
      <c r="A50" s="73"/>
      <c r="B50" s="73"/>
      <c r="C50" s="47" t="s">
        <v>111</v>
      </c>
      <c r="D50" s="49">
        <v>2015</v>
      </c>
      <c r="E50" s="86">
        <v>104830598</v>
      </c>
      <c r="F50" s="87"/>
      <c r="G50" s="46"/>
      <c r="H50" s="46" t="s">
        <v>109</v>
      </c>
      <c r="I50" s="46">
        <v>1</v>
      </c>
      <c r="J50" s="51">
        <v>5964.9</v>
      </c>
      <c r="K50" s="51">
        <v>3617.59</v>
      </c>
      <c r="L50" s="51">
        <f t="shared" si="4"/>
        <v>2347.3099999999995</v>
      </c>
      <c r="M50" s="46"/>
      <c r="N50" s="2"/>
    </row>
    <row r="51" spans="1:14" x14ac:dyDescent="0.25">
      <c r="A51" s="73"/>
      <c r="B51" s="73"/>
      <c r="C51" s="47" t="s">
        <v>111</v>
      </c>
      <c r="D51" s="49">
        <v>2015</v>
      </c>
      <c r="E51" s="86">
        <v>104830600</v>
      </c>
      <c r="F51" s="87"/>
      <c r="G51" s="46"/>
      <c r="H51" s="46" t="s">
        <v>109</v>
      </c>
      <c r="I51" s="46">
        <v>1</v>
      </c>
      <c r="J51" s="51">
        <v>5964.9</v>
      </c>
      <c r="K51" s="51">
        <v>3617.59</v>
      </c>
      <c r="L51" s="51">
        <f t="shared" si="4"/>
        <v>2347.3099999999995</v>
      </c>
      <c r="M51" s="46"/>
      <c r="N51" s="2"/>
    </row>
    <row r="52" spans="1:14" x14ac:dyDescent="0.25">
      <c r="A52" s="73"/>
      <c r="B52" s="73"/>
      <c r="C52" s="47" t="s">
        <v>111</v>
      </c>
      <c r="D52" s="49">
        <v>2015</v>
      </c>
      <c r="E52" s="86">
        <v>104830605</v>
      </c>
      <c r="F52" s="87"/>
      <c r="G52" s="46"/>
      <c r="H52" s="46" t="s">
        <v>109</v>
      </c>
      <c r="I52" s="46">
        <v>1</v>
      </c>
      <c r="J52" s="51">
        <v>5964.9</v>
      </c>
      <c r="K52" s="51">
        <v>3617.59</v>
      </c>
      <c r="L52" s="51">
        <f t="shared" si="4"/>
        <v>2347.3099999999995</v>
      </c>
      <c r="M52" s="46"/>
      <c r="N52" s="2"/>
    </row>
    <row r="53" spans="1:14" x14ac:dyDescent="0.25">
      <c r="A53" s="73"/>
      <c r="B53" s="73"/>
      <c r="C53" s="47" t="s">
        <v>111</v>
      </c>
      <c r="D53" s="49">
        <v>2015</v>
      </c>
      <c r="E53" s="86">
        <v>104830609</v>
      </c>
      <c r="F53" s="87"/>
      <c r="G53" s="46"/>
      <c r="H53" s="46" t="s">
        <v>109</v>
      </c>
      <c r="I53" s="46">
        <v>1</v>
      </c>
      <c r="J53" s="51">
        <v>5964.9</v>
      </c>
      <c r="K53" s="51">
        <v>3617.59</v>
      </c>
      <c r="L53" s="51">
        <f t="shared" si="4"/>
        <v>2347.3099999999995</v>
      </c>
      <c r="M53" s="46"/>
      <c r="N53" s="2"/>
    </row>
    <row r="54" spans="1:14" x14ac:dyDescent="0.25">
      <c r="A54" s="73"/>
      <c r="B54" s="73"/>
      <c r="C54" s="47" t="s">
        <v>111</v>
      </c>
      <c r="D54" s="49">
        <v>2015</v>
      </c>
      <c r="E54" s="86">
        <v>104830611</v>
      </c>
      <c r="F54" s="87"/>
      <c r="G54" s="46"/>
      <c r="H54" s="46" t="s">
        <v>109</v>
      </c>
      <c r="I54" s="46">
        <v>1</v>
      </c>
      <c r="J54" s="51">
        <v>5843.8</v>
      </c>
      <c r="K54" s="51">
        <v>3544.14</v>
      </c>
      <c r="L54" s="51">
        <f t="shared" si="4"/>
        <v>2299.6600000000003</v>
      </c>
      <c r="M54" s="46"/>
      <c r="N54" s="2"/>
    </row>
    <row r="55" spans="1:14" x14ac:dyDescent="0.25">
      <c r="A55" s="73"/>
      <c r="B55" s="73"/>
      <c r="C55" s="47" t="s">
        <v>111</v>
      </c>
      <c r="D55" s="49">
        <v>2015</v>
      </c>
      <c r="E55" s="86">
        <v>104830612</v>
      </c>
      <c r="F55" s="87"/>
      <c r="G55" s="46"/>
      <c r="H55" s="46" t="s">
        <v>109</v>
      </c>
      <c r="I55" s="46">
        <v>1</v>
      </c>
      <c r="J55" s="51">
        <v>5837.9</v>
      </c>
      <c r="K55" s="51">
        <v>3540.81</v>
      </c>
      <c r="L55" s="51">
        <f t="shared" si="4"/>
        <v>2297.0899999999997</v>
      </c>
      <c r="M55" s="46"/>
      <c r="N55" s="2"/>
    </row>
    <row r="56" spans="1:14" x14ac:dyDescent="0.25">
      <c r="A56" s="73"/>
      <c r="B56" s="73"/>
      <c r="C56" s="47" t="s">
        <v>111</v>
      </c>
      <c r="D56" s="49">
        <v>2015</v>
      </c>
      <c r="E56" s="86">
        <v>104830613</v>
      </c>
      <c r="F56" s="87"/>
      <c r="G56" s="46"/>
      <c r="H56" s="46" t="s">
        <v>109</v>
      </c>
      <c r="I56" s="46">
        <v>1</v>
      </c>
      <c r="J56" s="51">
        <v>6086</v>
      </c>
      <c r="K56" s="51">
        <v>3691.03</v>
      </c>
      <c r="L56" s="51">
        <f t="shared" si="4"/>
        <v>2394.9699999999998</v>
      </c>
      <c r="M56" s="46"/>
      <c r="N56" s="2"/>
    </row>
    <row r="57" spans="1:14" x14ac:dyDescent="0.25">
      <c r="A57" s="79"/>
      <c r="B57" s="81"/>
      <c r="C57" s="47" t="s">
        <v>111</v>
      </c>
      <c r="D57" s="49">
        <v>2015</v>
      </c>
      <c r="E57" s="83">
        <v>104830614</v>
      </c>
      <c r="F57" s="83"/>
      <c r="G57" s="83"/>
      <c r="H57" s="46" t="s">
        <v>109</v>
      </c>
      <c r="I57" s="46">
        <v>1</v>
      </c>
      <c r="J57" s="51">
        <v>6080.1</v>
      </c>
      <c r="K57" s="51">
        <v>3687.71</v>
      </c>
      <c r="L57" s="51">
        <f t="shared" si="4"/>
        <v>2392.3900000000003</v>
      </c>
      <c r="M57" s="5"/>
      <c r="N57" s="2"/>
    </row>
    <row r="58" spans="1:14" x14ac:dyDescent="0.25">
      <c r="A58" s="79"/>
      <c r="B58" s="81"/>
      <c r="C58" s="47" t="s">
        <v>111</v>
      </c>
      <c r="D58" s="49">
        <v>2015</v>
      </c>
      <c r="E58" s="83">
        <v>104830615</v>
      </c>
      <c r="F58" s="83"/>
      <c r="G58" s="83"/>
      <c r="H58" s="46" t="s">
        <v>109</v>
      </c>
      <c r="I58" s="46">
        <v>1</v>
      </c>
      <c r="J58" s="51">
        <v>5964.9</v>
      </c>
      <c r="K58" s="51">
        <v>3617.59</v>
      </c>
      <c r="L58" s="51">
        <f t="shared" si="4"/>
        <v>2347.3099999999995</v>
      </c>
      <c r="M58" s="45"/>
      <c r="N58" s="2"/>
    </row>
    <row r="59" spans="1:14" x14ac:dyDescent="0.25">
      <c r="A59" s="79"/>
      <c r="B59" s="81"/>
      <c r="C59" s="47" t="s">
        <v>111</v>
      </c>
      <c r="D59" s="49">
        <v>2015</v>
      </c>
      <c r="E59" s="83">
        <v>104830617</v>
      </c>
      <c r="F59" s="83"/>
      <c r="G59" s="83"/>
      <c r="H59" s="46" t="s">
        <v>109</v>
      </c>
      <c r="I59" s="46">
        <v>1</v>
      </c>
      <c r="J59" s="51">
        <v>5964.9</v>
      </c>
      <c r="K59" s="51">
        <v>3617.59</v>
      </c>
      <c r="L59" s="51">
        <f t="shared" si="4"/>
        <v>2347.3099999999995</v>
      </c>
      <c r="M59" s="45"/>
      <c r="N59" s="2"/>
    </row>
    <row r="60" spans="1:14" x14ac:dyDescent="0.25">
      <c r="A60" s="79"/>
      <c r="B60" s="81"/>
      <c r="C60" s="47" t="s">
        <v>111</v>
      </c>
      <c r="D60" s="49">
        <v>2015</v>
      </c>
      <c r="E60" s="83">
        <v>104830620</v>
      </c>
      <c r="F60" s="83"/>
      <c r="G60" s="83"/>
      <c r="H60" s="46" t="s">
        <v>109</v>
      </c>
      <c r="I60" s="46">
        <v>1</v>
      </c>
      <c r="J60" s="51">
        <v>5964.9</v>
      </c>
      <c r="K60" s="51">
        <v>3617.59</v>
      </c>
      <c r="L60" s="51">
        <f t="shared" si="4"/>
        <v>2347.3099999999995</v>
      </c>
      <c r="M60" s="45"/>
      <c r="N60" s="2"/>
    </row>
    <row r="61" spans="1:14" ht="31.25" x14ac:dyDescent="0.25">
      <c r="A61" s="79"/>
      <c r="B61" s="81"/>
      <c r="C61" s="47" t="s">
        <v>142</v>
      </c>
      <c r="D61" s="49"/>
      <c r="E61" s="83">
        <v>101480007</v>
      </c>
      <c r="F61" s="83"/>
      <c r="G61" s="83"/>
      <c r="H61" s="46" t="s">
        <v>109</v>
      </c>
      <c r="I61" s="46">
        <v>1</v>
      </c>
      <c r="J61" s="51">
        <v>8499</v>
      </c>
      <c r="K61" s="51">
        <v>1062.3800000000001</v>
      </c>
      <c r="L61" s="51">
        <f t="shared" si="4"/>
        <v>7436.62</v>
      </c>
      <c r="M61" s="45"/>
      <c r="N61" s="2"/>
    </row>
    <row r="62" spans="1:14" ht="31.25" x14ac:dyDescent="0.25">
      <c r="A62" s="79"/>
      <c r="B62" s="81"/>
      <c r="C62" s="50" t="s">
        <v>141</v>
      </c>
      <c r="D62" s="49"/>
      <c r="E62" s="83">
        <v>101480008</v>
      </c>
      <c r="F62" s="83"/>
      <c r="G62" s="83"/>
      <c r="H62" s="46" t="s">
        <v>109</v>
      </c>
      <c r="I62" s="46">
        <v>1</v>
      </c>
      <c r="J62" s="51">
        <v>8499</v>
      </c>
      <c r="K62" s="51">
        <v>1062.3800000000001</v>
      </c>
      <c r="L62" s="51">
        <f t="shared" si="4"/>
        <v>7436.62</v>
      </c>
      <c r="M62" s="45"/>
      <c r="N62" s="2"/>
    </row>
    <row r="63" spans="1:14" x14ac:dyDescent="0.25">
      <c r="A63" s="79"/>
      <c r="B63" s="56"/>
      <c r="C63" s="57" t="s">
        <v>114</v>
      </c>
      <c r="D63" s="53"/>
      <c r="E63" s="86">
        <v>101480009</v>
      </c>
      <c r="F63" s="87"/>
      <c r="G63" s="53"/>
      <c r="H63" s="53" t="s">
        <v>109</v>
      </c>
      <c r="I63" s="53">
        <v>1</v>
      </c>
      <c r="J63" s="51">
        <v>22740</v>
      </c>
      <c r="K63" s="51">
        <v>1553.9</v>
      </c>
      <c r="L63" s="51">
        <f t="shared" si="4"/>
        <v>21186.1</v>
      </c>
      <c r="M63" s="54" t="s">
        <v>116</v>
      </c>
      <c r="N63" s="2"/>
    </row>
    <row r="64" spans="1:14" ht="31.25" x14ac:dyDescent="0.25">
      <c r="A64" s="80"/>
      <c r="B64" s="12" t="s">
        <v>5</v>
      </c>
      <c r="C64" s="7" t="s">
        <v>22</v>
      </c>
      <c r="D64" s="7" t="s">
        <v>22</v>
      </c>
      <c r="E64" s="78" t="s">
        <v>22</v>
      </c>
      <c r="F64" s="78"/>
      <c r="G64" s="78"/>
      <c r="H64" s="7" t="s">
        <v>22</v>
      </c>
      <c r="I64" s="7">
        <f>SUM(I25:I63)</f>
        <v>39</v>
      </c>
      <c r="J64" s="52">
        <f>SUM(J25:J63)</f>
        <v>257058.51999999993</v>
      </c>
      <c r="K64" s="52">
        <f t="shared" ref="K64:L64" si="5">SUM(K25:K63)</f>
        <v>128434.12999999996</v>
      </c>
      <c r="L64" s="52">
        <f t="shared" si="5"/>
        <v>128624.38999999996</v>
      </c>
      <c r="M64" s="7" t="s">
        <v>22</v>
      </c>
      <c r="N64" s="13"/>
    </row>
    <row r="65" spans="1:14" ht="25.5" customHeight="1" x14ac:dyDescent="0.25">
      <c r="A65" s="72">
        <v>6</v>
      </c>
      <c r="B65" s="72" t="s">
        <v>18</v>
      </c>
      <c r="C65" s="50" t="s">
        <v>112</v>
      </c>
      <c r="D65" s="49"/>
      <c r="E65" s="83">
        <v>10510005</v>
      </c>
      <c r="F65" s="83"/>
      <c r="G65" s="83"/>
      <c r="H65" s="49" t="s">
        <v>109</v>
      </c>
      <c r="I65" s="49">
        <v>1</v>
      </c>
      <c r="J65" s="51">
        <v>22259</v>
      </c>
      <c r="K65" s="51">
        <v>22259</v>
      </c>
      <c r="L65" s="51">
        <f>J65-K65</f>
        <v>0</v>
      </c>
      <c r="M65" s="5"/>
      <c r="N65" s="11"/>
    </row>
    <row r="66" spans="1:14" ht="22.6" customHeight="1" x14ac:dyDescent="0.25">
      <c r="A66" s="73"/>
      <c r="B66" s="73"/>
      <c r="C66" s="6" t="s">
        <v>113</v>
      </c>
      <c r="D66" s="49"/>
      <c r="E66" s="83">
        <v>10151001</v>
      </c>
      <c r="F66" s="83"/>
      <c r="G66" s="83"/>
      <c r="H66" s="49" t="s">
        <v>109</v>
      </c>
      <c r="I66" s="49">
        <v>1</v>
      </c>
      <c r="J66" s="51">
        <v>27889</v>
      </c>
      <c r="K66" s="51">
        <v>27889</v>
      </c>
      <c r="L66" s="51">
        <f t="shared" ref="L66" si="6">J66-K66</f>
        <v>0</v>
      </c>
      <c r="M66" s="5"/>
      <c r="N66" s="2"/>
    </row>
    <row r="67" spans="1:14" ht="31.25" x14ac:dyDescent="0.25">
      <c r="A67" s="74"/>
      <c r="B67" s="12" t="s">
        <v>5</v>
      </c>
      <c r="C67" s="7" t="s">
        <v>22</v>
      </c>
      <c r="D67" s="7" t="s">
        <v>22</v>
      </c>
      <c r="E67" s="78" t="s">
        <v>22</v>
      </c>
      <c r="F67" s="78"/>
      <c r="G67" s="78"/>
      <c r="H67" s="7" t="s">
        <v>22</v>
      </c>
      <c r="I67" s="7">
        <f>SUM(I65:I66)</f>
        <v>2</v>
      </c>
      <c r="J67" s="52">
        <f>SUM(J65:J66)</f>
        <v>50148</v>
      </c>
      <c r="K67" s="52">
        <f>SUM(K65:K66)</f>
        <v>50148</v>
      </c>
      <c r="L67" s="52">
        <f>SUM(L65:L66)</f>
        <v>0</v>
      </c>
      <c r="M67" s="7" t="s">
        <v>22</v>
      </c>
      <c r="N67" s="2"/>
    </row>
    <row r="68" spans="1:14" x14ac:dyDescent="0.25">
      <c r="A68" s="72">
        <v>7</v>
      </c>
      <c r="B68" s="72" t="s">
        <v>19</v>
      </c>
      <c r="C68" s="8" t="s">
        <v>117</v>
      </c>
      <c r="D68" s="3"/>
      <c r="E68" s="83">
        <v>101610002</v>
      </c>
      <c r="F68" s="83"/>
      <c r="G68" s="83"/>
      <c r="H68" s="3" t="s">
        <v>109</v>
      </c>
      <c r="I68" s="3">
        <v>1</v>
      </c>
      <c r="J68" s="51">
        <v>9996</v>
      </c>
      <c r="K68" s="51">
        <v>7830.2</v>
      </c>
      <c r="L68" s="51">
        <f>J68-K68</f>
        <v>2165.8000000000002</v>
      </c>
      <c r="M68" s="54" t="s">
        <v>116</v>
      </c>
      <c r="N68" s="2"/>
    </row>
    <row r="69" spans="1:14" x14ac:dyDescent="0.25">
      <c r="A69" s="79"/>
      <c r="B69" s="81"/>
      <c r="C69" s="4" t="s">
        <v>4</v>
      </c>
      <c r="D69" s="5"/>
      <c r="E69" s="84"/>
      <c r="F69" s="84"/>
      <c r="G69" s="84"/>
      <c r="H69" s="5"/>
      <c r="I69" s="5"/>
      <c r="J69" s="5"/>
      <c r="K69" s="5"/>
      <c r="L69" s="5"/>
      <c r="M69" s="5"/>
      <c r="N69" s="2"/>
    </row>
    <row r="70" spans="1:14" x14ac:dyDescent="0.25">
      <c r="A70" s="79"/>
      <c r="B70" s="82"/>
      <c r="C70" s="4" t="s">
        <v>4</v>
      </c>
      <c r="D70" s="5"/>
      <c r="E70" s="84"/>
      <c r="F70" s="84"/>
      <c r="G70" s="84"/>
      <c r="H70" s="5"/>
      <c r="I70" s="5"/>
      <c r="J70" s="5"/>
      <c r="K70" s="5"/>
      <c r="L70" s="5"/>
      <c r="M70" s="5"/>
      <c r="N70" s="2"/>
    </row>
    <row r="71" spans="1:14" ht="31.25" x14ac:dyDescent="0.25">
      <c r="A71" s="80"/>
      <c r="B71" s="12" t="s">
        <v>5</v>
      </c>
      <c r="C71" s="7" t="s">
        <v>22</v>
      </c>
      <c r="D71" s="7" t="s">
        <v>22</v>
      </c>
      <c r="E71" s="78" t="s">
        <v>22</v>
      </c>
      <c r="F71" s="78"/>
      <c r="G71" s="78"/>
      <c r="H71" s="7" t="s">
        <v>22</v>
      </c>
      <c r="I71" s="7">
        <f>SUM(I68:I70)</f>
        <v>1</v>
      </c>
      <c r="J71" s="52">
        <f t="shared" ref="J71:L71" si="7">SUM(J68:J70)</f>
        <v>9996</v>
      </c>
      <c r="K71" s="52">
        <f t="shared" si="7"/>
        <v>7830.2</v>
      </c>
      <c r="L71" s="52">
        <f t="shared" si="7"/>
        <v>2165.8000000000002</v>
      </c>
      <c r="M71" s="7" t="s">
        <v>22</v>
      </c>
      <c r="N71" s="13"/>
    </row>
    <row r="72" spans="1:14" ht="20.25" customHeight="1" x14ac:dyDescent="0.25">
      <c r="A72" s="72">
        <v>8</v>
      </c>
      <c r="B72" s="72" t="s">
        <v>20</v>
      </c>
      <c r="C72" s="8" t="s">
        <v>13</v>
      </c>
      <c r="D72" s="5"/>
      <c r="E72" s="84"/>
      <c r="F72" s="84"/>
      <c r="G72" s="84"/>
      <c r="H72" s="5"/>
      <c r="I72" s="5"/>
      <c r="J72" s="5"/>
      <c r="K72" s="5"/>
      <c r="L72" s="5"/>
      <c r="M72" s="5"/>
      <c r="N72" s="11"/>
    </row>
    <row r="73" spans="1:14" x14ac:dyDescent="0.25">
      <c r="A73" s="73"/>
      <c r="B73" s="73"/>
      <c r="C73" s="4" t="s">
        <v>4</v>
      </c>
      <c r="D73" s="5"/>
      <c r="E73" s="84"/>
      <c r="F73" s="84"/>
      <c r="G73" s="84"/>
      <c r="H73" s="5"/>
      <c r="I73" s="5"/>
      <c r="J73" s="5"/>
      <c r="K73" s="5"/>
      <c r="L73" s="5"/>
      <c r="M73" s="5"/>
      <c r="N73" s="2"/>
    </row>
    <row r="74" spans="1:14" x14ac:dyDescent="0.25">
      <c r="A74" s="73"/>
      <c r="B74" s="74"/>
      <c r="C74" s="4" t="s">
        <v>4</v>
      </c>
      <c r="D74" s="5"/>
      <c r="E74" s="84"/>
      <c r="F74" s="84"/>
      <c r="G74" s="84"/>
      <c r="H74" s="5"/>
      <c r="I74" s="5"/>
      <c r="J74" s="5"/>
      <c r="K74" s="5"/>
      <c r="L74" s="5"/>
      <c r="M74" s="5"/>
      <c r="N74" s="2"/>
    </row>
    <row r="75" spans="1:14" ht="31.25" x14ac:dyDescent="0.25">
      <c r="A75" s="74"/>
      <c r="B75" s="12" t="s">
        <v>5</v>
      </c>
      <c r="C75" s="7" t="s">
        <v>22</v>
      </c>
      <c r="D75" s="7" t="s">
        <v>22</v>
      </c>
      <c r="E75" s="78" t="s">
        <v>22</v>
      </c>
      <c r="F75" s="78"/>
      <c r="G75" s="78"/>
      <c r="H75" s="7" t="s">
        <v>22</v>
      </c>
      <c r="I75" s="7">
        <f>SUM(I72:I74)</f>
        <v>0</v>
      </c>
      <c r="J75" s="7">
        <f t="shared" ref="J75:L75" si="8">SUM(J72:J74)</f>
        <v>0</v>
      </c>
      <c r="K75" s="7">
        <f t="shared" si="8"/>
        <v>0</v>
      </c>
      <c r="L75" s="7">
        <f t="shared" si="8"/>
        <v>0</v>
      </c>
      <c r="M75" s="7" t="s">
        <v>22</v>
      </c>
      <c r="N75" s="2"/>
    </row>
    <row r="76" spans="1:14" ht="20.25" customHeight="1" x14ac:dyDescent="0.25">
      <c r="A76" s="72">
        <v>9</v>
      </c>
      <c r="B76" s="72" t="s">
        <v>21</v>
      </c>
      <c r="C76" s="8" t="s">
        <v>13</v>
      </c>
      <c r="D76" s="5"/>
      <c r="E76" s="84"/>
      <c r="F76" s="84"/>
      <c r="G76" s="84"/>
      <c r="H76" s="5"/>
      <c r="I76" s="5"/>
      <c r="J76" s="5"/>
      <c r="K76" s="5"/>
      <c r="L76" s="5"/>
      <c r="M76" s="5"/>
      <c r="N76" s="11"/>
    </row>
    <row r="77" spans="1:14" x14ac:dyDescent="0.25">
      <c r="A77" s="73"/>
      <c r="B77" s="73"/>
      <c r="C77" s="4" t="s">
        <v>4</v>
      </c>
      <c r="D77" s="5"/>
      <c r="E77" s="84"/>
      <c r="F77" s="84"/>
      <c r="G77" s="84"/>
      <c r="H77" s="5"/>
      <c r="I77" s="5"/>
      <c r="J77" s="5"/>
      <c r="K77" s="5"/>
      <c r="L77" s="5"/>
      <c r="M77" s="5"/>
      <c r="N77" s="2"/>
    </row>
    <row r="78" spans="1:14" x14ac:dyDescent="0.25">
      <c r="A78" s="73"/>
      <c r="B78" s="74"/>
      <c r="C78" s="4" t="s">
        <v>4</v>
      </c>
      <c r="D78" s="5"/>
      <c r="E78" s="84"/>
      <c r="F78" s="84"/>
      <c r="G78" s="84"/>
      <c r="H78" s="5"/>
      <c r="I78" s="5"/>
      <c r="J78" s="5"/>
      <c r="K78" s="5"/>
      <c r="L78" s="5"/>
      <c r="M78" s="5"/>
      <c r="N78" s="2"/>
    </row>
    <row r="79" spans="1:14" ht="31.25" x14ac:dyDescent="0.25">
      <c r="A79" s="74"/>
      <c r="B79" s="12" t="s">
        <v>5</v>
      </c>
      <c r="C79" s="7" t="s">
        <v>22</v>
      </c>
      <c r="D79" s="7" t="s">
        <v>22</v>
      </c>
      <c r="E79" s="78" t="s">
        <v>22</v>
      </c>
      <c r="F79" s="78"/>
      <c r="G79" s="78"/>
      <c r="H79" s="7" t="s">
        <v>22</v>
      </c>
      <c r="I79" s="7">
        <f>SUM(I76:I78)</f>
        <v>0</v>
      </c>
      <c r="J79" s="7">
        <f t="shared" ref="J79:L79" si="9">SUM(J76:J78)</f>
        <v>0</v>
      </c>
      <c r="K79" s="7">
        <f t="shared" si="9"/>
        <v>0</v>
      </c>
      <c r="L79" s="7">
        <f t="shared" si="9"/>
        <v>0</v>
      </c>
      <c r="M79" s="7" t="s">
        <v>22</v>
      </c>
      <c r="N79" s="2"/>
    </row>
    <row r="80" spans="1:14" ht="40.6" customHeight="1" x14ac:dyDescent="0.25">
      <c r="A80" s="69" t="s">
        <v>10</v>
      </c>
      <c r="B80" s="70"/>
      <c r="C80" s="70"/>
      <c r="D80" s="70"/>
      <c r="E80" s="70"/>
      <c r="F80" s="70"/>
      <c r="G80" s="70"/>
      <c r="H80" s="71"/>
      <c r="I80" s="7">
        <f>I79+I75+I71+I67+I64+I24+I20+I16+I12</f>
        <v>42</v>
      </c>
      <c r="J80" s="52">
        <f>J79+J75+J71+J67+J64+J24+J20+J16+J12</f>
        <v>317202.5199999999</v>
      </c>
      <c r="K80" s="7">
        <f>K79+K75+K71+K67+K64+K24+K20+K16+K12</f>
        <v>186412.32999999996</v>
      </c>
      <c r="L80" s="7">
        <f>L79+L75+L71+L67+L64+L24+L20+L16+L12</f>
        <v>130790.18999999996</v>
      </c>
      <c r="M80" s="7" t="s">
        <v>22</v>
      </c>
      <c r="N80" s="68"/>
    </row>
    <row r="81" spans="1:14" x14ac:dyDescent="0.25">
      <c r="A81" s="72">
        <v>10</v>
      </c>
      <c r="B81" s="72" t="s">
        <v>23</v>
      </c>
      <c r="C81" s="8" t="s">
        <v>13</v>
      </c>
      <c r="D81" s="3"/>
      <c r="E81" s="83"/>
      <c r="F81" s="83"/>
      <c r="G81" s="83"/>
      <c r="H81" s="3"/>
      <c r="I81" s="3"/>
      <c r="J81" s="3"/>
      <c r="K81" s="3"/>
      <c r="L81" s="3"/>
      <c r="M81" s="3"/>
      <c r="N81" s="2"/>
    </row>
    <row r="82" spans="1:14" x14ac:dyDescent="0.25">
      <c r="A82" s="79"/>
      <c r="B82" s="81"/>
      <c r="C82" s="4" t="s">
        <v>4</v>
      </c>
      <c r="D82" s="5"/>
      <c r="E82" s="84"/>
      <c r="F82" s="84"/>
      <c r="G82" s="84"/>
      <c r="H82" s="5"/>
      <c r="I82" s="5"/>
      <c r="J82" s="5"/>
      <c r="K82" s="5"/>
      <c r="L82" s="5"/>
      <c r="M82" s="5"/>
      <c r="N82" s="2"/>
    </row>
    <row r="83" spans="1:14" x14ac:dyDescent="0.25">
      <c r="A83" s="79"/>
      <c r="B83" s="82"/>
      <c r="C83" s="4" t="s">
        <v>4</v>
      </c>
      <c r="D83" s="5"/>
      <c r="E83" s="84"/>
      <c r="F83" s="84"/>
      <c r="G83" s="84"/>
      <c r="H83" s="5"/>
      <c r="I83" s="5"/>
      <c r="J83" s="5"/>
      <c r="K83" s="5"/>
      <c r="L83" s="5"/>
      <c r="M83" s="5"/>
      <c r="N83" s="2"/>
    </row>
    <row r="84" spans="1:14" ht="31.25" x14ac:dyDescent="0.25">
      <c r="A84" s="80"/>
      <c r="B84" s="12" t="s">
        <v>5</v>
      </c>
      <c r="C84" s="7" t="s">
        <v>22</v>
      </c>
      <c r="D84" s="7" t="s">
        <v>22</v>
      </c>
      <c r="E84" s="78" t="s">
        <v>22</v>
      </c>
      <c r="F84" s="78"/>
      <c r="G84" s="78"/>
      <c r="H84" s="7" t="s">
        <v>22</v>
      </c>
      <c r="I84" s="7">
        <f>SUM(I81:I83)</f>
        <v>0</v>
      </c>
      <c r="J84" s="7">
        <f t="shared" ref="J84" si="10">SUM(J81:J83)</f>
        <v>0</v>
      </c>
      <c r="K84" s="7">
        <f t="shared" ref="K84" si="11">SUM(K81:K83)</f>
        <v>0</v>
      </c>
      <c r="L84" s="7">
        <f t="shared" ref="L84" si="12">SUM(L81:L83)</f>
        <v>0</v>
      </c>
      <c r="M84" s="7" t="s">
        <v>22</v>
      </c>
      <c r="N84" s="13"/>
    </row>
    <row r="85" spans="1:14" ht="20.25" customHeight="1" x14ac:dyDescent="0.25">
      <c r="A85" s="72">
        <v>11</v>
      </c>
      <c r="B85" s="72" t="s">
        <v>24</v>
      </c>
      <c r="C85" s="8" t="s">
        <v>13</v>
      </c>
      <c r="D85" s="5"/>
      <c r="E85" s="84"/>
      <c r="F85" s="84"/>
      <c r="G85" s="84"/>
      <c r="H85" s="5"/>
      <c r="I85" s="5"/>
      <c r="J85" s="5"/>
      <c r="K85" s="5"/>
      <c r="L85" s="5"/>
      <c r="M85" s="5"/>
      <c r="N85" s="11"/>
    </row>
    <row r="86" spans="1:14" x14ac:dyDescent="0.25">
      <c r="A86" s="73"/>
      <c r="B86" s="73"/>
      <c r="C86" s="4" t="s">
        <v>4</v>
      </c>
      <c r="D86" s="5"/>
      <c r="E86" s="84"/>
      <c r="F86" s="84"/>
      <c r="G86" s="84"/>
      <c r="H86" s="5"/>
      <c r="I86" s="5"/>
      <c r="J86" s="5"/>
      <c r="K86" s="5"/>
      <c r="L86" s="5"/>
      <c r="M86" s="5"/>
      <c r="N86" s="2"/>
    </row>
    <row r="87" spans="1:14" x14ac:dyDescent="0.25">
      <c r="A87" s="73"/>
      <c r="B87" s="74"/>
      <c r="C87" s="4" t="s">
        <v>4</v>
      </c>
      <c r="D87" s="5"/>
      <c r="E87" s="84"/>
      <c r="F87" s="84"/>
      <c r="G87" s="84"/>
      <c r="H87" s="5"/>
      <c r="I87" s="5"/>
      <c r="J87" s="5"/>
      <c r="K87" s="5"/>
      <c r="L87" s="5"/>
      <c r="M87" s="5"/>
      <c r="N87" s="2"/>
    </row>
    <row r="88" spans="1:14" ht="31.25" x14ac:dyDescent="0.25">
      <c r="A88" s="74"/>
      <c r="B88" s="12" t="s">
        <v>5</v>
      </c>
      <c r="C88" s="7" t="s">
        <v>22</v>
      </c>
      <c r="D88" s="7" t="s">
        <v>22</v>
      </c>
      <c r="E88" s="78" t="s">
        <v>22</v>
      </c>
      <c r="F88" s="78"/>
      <c r="G88" s="78"/>
      <c r="H88" s="7" t="s">
        <v>22</v>
      </c>
      <c r="I88" s="7">
        <f>SUM(I85:I87)</f>
        <v>0</v>
      </c>
      <c r="J88" s="7">
        <f t="shared" ref="J88" si="13">SUM(J85:J87)</f>
        <v>0</v>
      </c>
      <c r="K88" s="7">
        <f t="shared" ref="K88" si="14">SUM(K85:K87)</f>
        <v>0</v>
      </c>
      <c r="L88" s="7">
        <f t="shared" ref="L88" si="15">SUM(L85:L87)</f>
        <v>0</v>
      </c>
      <c r="M88" s="7" t="s">
        <v>22</v>
      </c>
      <c r="N88" s="2"/>
    </row>
    <row r="89" spans="1:14" ht="15.8" customHeight="1" x14ac:dyDescent="0.25">
      <c r="A89" s="72">
        <v>12</v>
      </c>
      <c r="B89" s="72" t="s">
        <v>25</v>
      </c>
      <c r="C89" s="58" t="s">
        <v>118</v>
      </c>
      <c r="D89" s="53"/>
      <c r="E89" s="105">
        <v>11130344</v>
      </c>
      <c r="F89" s="106"/>
      <c r="G89" s="58">
        <v>11130344</v>
      </c>
      <c r="H89" s="53" t="s">
        <v>109</v>
      </c>
      <c r="I89" s="53">
        <v>1</v>
      </c>
      <c r="J89" s="59">
        <v>860</v>
      </c>
      <c r="K89" s="51">
        <f>J89/2</f>
        <v>430</v>
      </c>
      <c r="L89" s="51">
        <f>J89-K89</f>
        <v>430</v>
      </c>
      <c r="M89" s="3"/>
      <c r="N89" s="2"/>
    </row>
    <row r="90" spans="1:14" ht="16.3" x14ac:dyDescent="0.25">
      <c r="A90" s="79"/>
      <c r="B90" s="73"/>
      <c r="C90" s="58" t="s">
        <v>119</v>
      </c>
      <c r="D90" s="54"/>
      <c r="E90" s="103">
        <v>11130345</v>
      </c>
      <c r="F90" s="104"/>
      <c r="G90" s="58">
        <v>11130345</v>
      </c>
      <c r="H90" s="53" t="s">
        <v>109</v>
      </c>
      <c r="I90" s="54">
        <v>1</v>
      </c>
      <c r="J90" s="59">
        <v>830</v>
      </c>
      <c r="K90" s="51">
        <f t="shared" ref="K90:K103" si="16">J90/2</f>
        <v>415</v>
      </c>
      <c r="L90" s="51">
        <f t="shared" ref="L90:L103" si="17">J90-K90</f>
        <v>415</v>
      </c>
      <c r="M90" s="5"/>
      <c r="N90" s="2"/>
    </row>
    <row r="91" spans="1:14" ht="16.3" x14ac:dyDescent="0.25">
      <c r="A91" s="79"/>
      <c r="B91" s="73"/>
      <c r="C91" s="58" t="s">
        <v>120</v>
      </c>
      <c r="D91" s="54"/>
      <c r="E91" s="103">
        <v>11130346</v>
      </c>
      <c r="F91" s="104"/>
      <c r="G91" s="58">
        <v>11130346</v>
      </c>
      <c r="H91" s="53" t="s">
        <v>109</v>
      </c>
      <c r="I91" s="54">
        <v>1</v>
      </c>
      <c r="J91" s="59">
        <v>5200</v>
      </c>
      <c r="K91" s="51">
        <f t="shared" si="16"/>
        <v>2600</v>
      </c>
      <c r="L91" s="51">
        <f t="shared" si="17"/>
        <v>2600</v>
      </c>
      <c r="M91" s="54"/>
      <c r="N91" s="2"/>
    </row>
    <row r="92" spans="1:14" ht="16.3" x14ac:dyDescent="0.25">
      <c r="A92" s="79"/>
      <c r="B92" s="73"/>
      <c r="C92" s="58" t="s">
        <v>121</v>
      </c>
      <c r="D92" s="54"/>
      <c r="E92" s="103">
        <v>11130347</v>
      </c>
      <c r="F92" s="104"/>
      <c r="G92" s="58">
        <v>11130347</v>
      </c>
      <c r="H92" s="53" t="s">
        <v>109</v>
      </c>
      <c r="I92" s="54">
        <v>1</v>
      </c>
      <c r="J92" s="59">
        <v>4786</v>
      </c>
      <c r="K92" s="51">
        <f t="shared" si="16"/>
        <v>2393</v>
      </c>
      <c r="L92" s="51">
        <f t="shared" si="17"/>
        <v>2393</v>
      </c>
      <c r="M92" s="54"/>
      <c r="N92" s="2"/>
    </row>
    <row r="93" spans="1:14" ht="16.3" x14ac:dyDescent="0.25">
      <c r="A93" s="79"/>
      <c r="B93" s="73"/>
      <c r="C93" s="58" t="s">
        <v>121</v>
      </c>
      <c r="D93" s="54"/>
      <c r="E93" s="103">
        <v>11130348</v>
      </c>
      <c r="F93" s="104"/>
      <c r="G93" s="58">
        <v>11130348</v>
      </c>
      <c r="H93" s="53" t="s">
        <v>109</v>
      </c>
      <c r="I93" s="54">
        <v>1</v>
      </c>
      <c r="J93" s="59">
        <v>4786</v>
      </c>
      <c r="K93" s="51">
        <f t="shared" si="16"/>
        <v>2393</v>
      </c>
      <c r="L93" s="51">
        <f t="shared" si="17"/>
        <v>2393</v>
      </c>
      <c r="M93" s="54"/>
      <c r="N93" s="2"/>
    </row>
    <row r="94" spans="1:14" ht="16.3" x14ac:dyDescent="0.25">
      <c r="A94" s="79"/>
      <c r="B94" s="73"/>
      <c r="C94" s="58" t="s">
        <v>121</v>
      </c>
      <c r="D94" s="54"/>
      <c r="E94" s="103">
        <v>11130349</v>
      </c>
      <c r="F94" s="104"/>
      <c r="G94" s="58">
        <v>11130349</v>
      </c>
      <c r="H94" s="53" t="s">
        <v>109</v>
      </c>
      <c r="I94" s="54">
        <v>1</v>
      </c>
      <c r="J94" s="59">
        <v>4786</v>
      </c>
      <c r="K94" s="51">
        <f t="shared" si="16"/>
        <v>2393</v>
      </c>
      <c r="L94" s="51">
        <f t="shared" si="17"/>
        <v>2393</v>
      </c>
      <c r="M94" s="54"/>
      <c r="N94" s="2"/>
    </row>
    <row r="95" spans="1:14" ht="16.3" x14ac:dyDescent="0.25">
      <c r="A95" s="79"/>
      <c r="B95" s="73"/>
      <c r="C95" s="58" t="s">
        <v>121</v>
      </c>
      <c r="D95" s="54"/>
      <c r="E95" s="103">
        <v>11130350</v>
      </c>
      <c r="F95" s="104"/>
      <c r="G95" s="58">
        <v>11130350</v>
      </c>
      <c r="H95" s="53" t="s">
        <v>109</v>
      </c>
      <c r="I95" s="54">
        <v>1</v>
      </c>
      <c r="J95" s="59">
        <v>4786</v>
      </c>
      <c r="K95" s="51">
        <f t="shared" si="16"/>
        <v>2393</v>
      </c>
      <c r="L95" s="51">
        <f t="shared" si="17"/>
        <v>2393</v>
      </c>
      <c r="M95" s="54"/>
      <c r="N95" s="2"/>
    </row>
    <row r="96" spans="1:14" ht="16.3" x14ac:dyDescent="0.25">
      <c r="A96" s="79"/>
      <c r="B96" s="74"/>
      <c r="C96" s="60" t="s">
        <v>121</v>
      </c>
      <c r="D96" s="14"/>
      <c r="E96" s="107">
        <v>11130351</v>
      </c>
      <c r="F96" s="108"/>
      <c r="G96" s="60">
        <v>11130351</v>
      </c>
      <c r="H96" s="53" t="s">
        <v>109</v>
      </c>
      <c r="I96" s="14">
        <v>1</v>
      </c>
      <c r="J96" s="61">
        <v>4786</v>
      </c>
      <c r="K96" s="62">
        <f t="shared" si="16"/>
        <v>2393</v>
      </c>
      <c r="L96" s="51">
        <f t="shared" si="17"/>
        <v>2393</v>
      </c>
      <c r="M96" s="5"/>
      <c r="N96" s="2"/>
    </row>
    <row r="97" spans="1:14" ht="16.3" x14ac:dyDescent="0.25">
      <c r="A97" s="79"/>
      <c r="B97" s="55"/>
      <c r="C97" s="63" t="s">
        <v>122</v>
      </c>
      <c r="D97" s="54"/>
      <c r="E97" s="85" t="s">
        <v>123</v>
      </c>
      <c r="F97" s="85"/>
      <c r="G97" s="63"/>
      <c r="H97" s="53" t="s">
        <v>109</v>
      </c>
      <c r="I97" s="54">
        <v>33</v>
      </c>
      <c r="J97" s="64">
        <v>20000</v>
      </c>
      <c r="K97" s="51">
        <f t="shared" si="16"/>
        <v>10000</v>
      </c>
      <c r="L97" s="51">
        <f t="shared" si="17"/>
        <v>10000</v>
      </c>
      <c r="M97" s="54">
        <v>210180</v>
      </c>
      <c r="N97" s="2"/>
    </row>
    <row r="98" spans="1:14" ht="16.3" x14ac:dyDescent="0.25">
      <c r="A98" s="79"/>
      <c r="B98" s="55"/>
      <c r="C98" s="63" t="s">
        <v>122</v>
      </c>
      <c r="D98" s="54"/>
      <c r="E98" s="85" t="s">
        <v>124</v>
      </c>
      <c r="F98" s="85"/>
      <c r="G98" s="63"/>
      <c r="H98" s="53" t="s">
        <v>109</v>
      </c>
      <c r="I98" s="54">
        <v>27</v>
      </c>
      <c r="J98" s="64">
        <v>22688.2</v>
      </c>
      <c r="K98" s="51">
        <f t="shared" si="16"/>
        <v>11344.1</v>
      </c>
      <c r="L98" s="51">
        <f t="shared" si="17"/>
        <v>11344.1</v>
      </c>
      <c r="M98" s="54">
        <v>210180</v>
      </c>
      <c r="N98" s="2"/>
    </row>
    <row r="99" spans="1:14" ht="16.3" x14ac:dyDescent="0.25">
      <c r="A99" s="79"/>
      <c r="B99" s="55"/>
      <c r="C99" s="63" t="s">
        <v>125</v>
      </c>
      <c r="D99" s="54"/>
      <c r="E99" s="85" t="s">
        <v>126</v>
      </c>
      <c r="F99" s="85"/>
      <c r="G99" s="63"/>
      <c r="H99" s="53" t="s">
        <v>109</v>
      </c>
      <c r="I99" s="54">
        <v>5</v>
      </c>
      <c r="J99" s="64">
        <v>15000</v>
      </c>
      <c r="K99" s="51">
        <f t="shared" si="16"/>
        <v>7500</v>
      </c>
      <c r="L99" s="51">
        <f t="shared" si="17"/>
        <v>7500</v>
      </c>
      <c r="M99" s="54">
        <v>218110</v>
      </c>
      <c r="N99" s="2"/>
    </row>
    <row r="100" spans="1:14" ht="16.3" x14ac:dyDescent="0.25">
      <c r="A100" s="79"/>
      <c r="B100" s="55"/>
      <c r="C100" s="63" t="s">
        <v>127</v>
      </c>
      <c r="D100" s="54"/>
      <c r="E100" s="85" t="s">
        <v>128</v>
      </c>
      <c r="F100" s="85"/>
      <c r="G100" s="63"/>
      <c r="H100" s="53" t="s">
        <v>109</v>
      </c>
      <c r="I100" s="54">
        <v>8</v>
      </c>
      <c r="J100" s="64">
        <v>6320</v>
      </c>
      <c r="K100" s="51">
        <f t="shared" si="16"/>
        <v>3160</v>
      </c>
      <c r="L100" s="51">
        <f t="shared" si="17"/>
        <v>3160</v>
      </c>
      <c r="M100" s="54">
        <v>218230</v>
      </c>
      <c r="N100" s="2"/>
    </row>
    <row r="101" spans="1:14" ht="16.3" x14ac:dyDescent="0.25">
      <c r="A101" s="79"/>
      <c r="B101" s="55"/>
      <c r="C101" s="63" t="s">
        <v>129</v>
      </c>
      <c r="D101" s="54"/>
      <c r="E101" s="85">
        <v>11130420</v>
      </c>
      <c r="F101" s="85"/>
      <c r="G101" s="63"/>
      <c r="H101" s="53" t="s">
        <v>109</v>
      </c>
      <c r="I101" s="54">
        <v>1</v>
      </c>
      <c r="J101" s="64">
        <v>1760</v>
      </c>
      <c r="K101" s="51">
        <f t="shared" si="16"/>
        <v>880</v>
      </c>
      <c r="L101" s="51">
        <f t="shared" si="17"/>
        <v>880</v>
      </c>
      <c r="M101" s="54">
        <v>218230</v>
      </c>
      <c r="N101" s="2"/>
    </row>
    <row r="102" spans="1:14" ht="16.3" x14ac:dyDescent="0.25">
      <c r="A102" s="79"/>
      <c r="B102" s="55"/>
      <c r="C102" s="63" t="s">
        <v>130</v>
      </c>
      <c r="D102" s="54"/>
      <c r="E102" s="85" t="s">
        <v>131</v>
      </c>
      <c r="F102" s="85"/>
      <c r="G102" s="63"/>
      <c r="H102" s="53" t="s">
        <v>109</v>
      </c>
      <c r="I102" s="54">
        <v>4</v>
      </c>
      <c r="J102" s="64">
        <v>1400</v>
      </c>
      <c r="K102" s="51">
        <f t="shared" si="16"/>
        <v>700</v>
      </c>
      <c r="L102" s="51">
        <f t="shared" si="17"/>
        <v>700</v>
      </c>
      <c r="M102" s="54">
        <v>218230</v>
      </c>
      <c r="N102" s="2"/>
    </row>
    <row r="103" spans="1:14" ht="16.3" x14ac:dyDescent="0.25">
      <c r="A103" s="79"/>
      <c r="B103" s="55"/>
      <c r="C103" s="63" t="s">
        <v>132</v>
      </c>
      <c r="D103" s="54"/>
      <c r="E103" s="85" t="s">
        <v>133</v>
      </c>
      <c r="F103" s="85"/>
      <c r="G103" s="63"/>
      <c r="H103" s="53" t="s">
        <v>109</v>
      </c>
      <c r="I103" s="54">
        <v>4</v>
      </c>
      <c r="J103" s="64">
        <v>520</v>
      </c>
      <c r="K103" s="51">
        <f t="shared" si="16"/>
        <v>260</v>
      </c>
      <c r="L103" s="51">
        <f t="shared" si="17"/>
        <v>260</v>
      </c>
      <c r="M103" s="54">
        <v>218230</v>
      </c>
      <c r="N103" s="2"/>
    </row>
    <row r="104" spans="1:14" ht="31.25" x14ac:dyDescent="0.25">
      <c r="A104" s="80"/>
      <c r="B104" s="12" t="s">
        <v>5</v>
      </c>
      <c r="C104" s="7" t="s">
        <v>22</v>
      </c>
      <c r="D104" s="7" t="s">
        <v>22</v>
      </c>
      <c r="E104" s="78" t="s">
        <v>22</v>
      </c>
      <c r="F104" s="78"/>
      <c r="G104" s="78"/>
      <c r="H104" s="7" t="s">
        <v>22</v>
      </c>
      <c r="I104" s="7">
        <f>SUM(I89:I96)</f>
        <v>8</v>
      </c>
      <c r="J104" s="52">
        <f>SUM(J89:J103)</f>
        <v>98508.2</v>
      </c>
      <c r="K104" s="52">
        <f t="shared" ref="K104:L104" si="18">SUM(K89:K103)</f>
        <v>49254.1</v>
      </c>
      <c r="L104" s="52">
        <f t="shared" si="18"/>
        <v>49254.1</v>
      </c>
      <c r="M104" s="7" t="s">
        <v>22</v>
      </c>
      <c r="N104" s="13"/>
    </row>
    <row r="105" spans="1:14" ht="20.25" customHeight="1" x14ac:dyDescent="0.25">
      <c r="A105" s="72">
        <v>13</v>
      </c>
      <c r="B105" s="72" t="s">
        <v>26</v>
      </c>
      <c r="C105" s="8" t="s">
        <v>13</v>
      </c>
      <c r="D105" s="5"/>
      <c r="E105" s="84"/>
      <c r="F105" s="84"/>
      <c r="G105" s="84"/>
      <c r="H105" s="5"/>
      <c r="I105" s="5"/>
      <c r="J105" s="5"/>
      <c r="K105" s="5"/>
      <c r="L105" s="5"/>
      <c r="M105" s="5"/>
      <c r="N105" s="11"/>
    </row>
    <row r="106" spans="1:14" x14ac:dyDescent="0.25">
      <c r="A106" s="73"/>
      <c r="B106" s="73"/>
      <c r="C106" s="4" t="s">
        <v>4</v>
      </c>
      <c r="D106" s="5"/>
      <c r="E106" s="84"/>
      <c r="F106" s="84"/>
      <c r="G106" s="84"/>
      <c r="H106" s="5"/>
      <c r="I106" s="5"/>
      <c r="J106" s="5"/>
      <c r="K106" s="5"/>
      <c r="L106" s="5"/>
      <c r="M106" s="5"/>
      <c r="N106" s="2"/>
    </row>
    <row r="107" spans="1:14" x14ac:dyDescent="0.25">
      <c r="A107" s="73"/>
      <c r="B107" s="74"/>
      <c r="C107" s="4" t="s">
        <v>4</v>
      </c>
      <c r="D107" s="5"/>
      <c r="E107" s="84"/>
      <c r="F107" s="84"/>
      <c r="G107" s="84"/>
      <c r="H107" s="5"/>
      <c r="I107" s="5"/>
      <c r="J107" s="5"/>
      <c r="K107" s="5"/>
      <c r="L107" s="5"/>
      <c r="M107" s="5"/>
      <c r="N107" s="2"/>
    </row>
    <row r="108" spans="1:14" ht="31.25" x14ac:dyDescent="0.25">
      <c r="A108" s="74"/>
      <c r="B108" s="12" t="s">
        <v>5</v>
      </c>
      <c r="C108" s="7" t="s">
        <v>22</v>
      </c>
      <c r="D108" s="7" t="s">
        <v>22</v>
      </c>
      <c r="E108" s="78" t="s">
        <v>22</v>
      </c>
      <c r="F108" s="78"/>
      <c r="G108" s="78"/>
      <c r="H108" s="7" t="s">
        <v>22</v>
      </c>
      <c r="I108" s="7">
        <f>SUM(I105:I107)</f>
        <v>0</v>
      </c>
      <c r="J108" s="7">
        <f t="shared" ref="J108" si="19">SUM(J105:J107)</f>
        <v>0</v>
      </c>
      <c r="K108" s="7">
        <f t="shared" ref="K108" si="20">SUM(K105:K107)</f>
        <v>0</v>
      </c>
      <c r="L108" s="7">
        <f t="shared" ref="L108" si="21">SUM(L105:L107)</f>
        <v>0</v>
      </c>
      <c r="M108" s="7" t="s">
        <v>22</v>
      </c>
      <c r="N108" s="2"/>
    </row>
    <row r="109" spans="1:14" x14ac:dyDescent="0.25">
      <c r="A109" s="72">
        <v>14</v>
      </c>
      <c r="B109" s="72" t="s">
        <v>27</v>
      </c>
      <c r="C109" s="8" t="s">
        <v>13</v>
      </c>
      <c r="D109" s="3"/>
      <c r="E109" s="83"/>
      <c r="F109" s="83"/>
      <c r="G109" s="83"/>
      <c r="H109" s="3"/>
      <c r="I109" s="3"/>
      <c r="J109" s="3"/>
      <c r="K109" s="3"/>
      <c r="L109" s="3"/>
      <c r="M109" s="3"/>
      <c r="N109" s="2"/>
    </row>
    <row r="110" spans="1:14" x14ac:dyDescent="0.25">
      <c r="A110" s="79"/>
      <c r="B110" s="81"/>
      <c r="C110" s="4" t="s">
        <v>4</v>
      </c>
      <c r="D110" s="5"/>
      <c r="E110" s="84"/>
      <c r="F110" s="84"/>
      <c r="G110" s="84"/>
      <c r="H110" s="5"/>
      <c r="I110" s="5"/>
      <c r="J110" s="5"/>
      <c r="K110" s="5"/>
      <c r="L110" s="5"/>
      <c r="M110" s="5"/>
      <c r="N110" s="2"/>
    </row>
    <row r="111" spans="1:14" x14ac:dyDescent="0.25">
      <c r="A111" s="79"/>
      <c r="B111" s="82"/>
      <c r="C111" s="4" t="s">
        <v>4</v>
      </c>
      <c r="D111" s="5"/>
      <c r="E111" s="84"/>
      <c r="F111" s="84"/>
      <c r="G111" s="84"/>
      <c r="H111" s="5"/>
      <c r="I111" s="5"/>
      <c r="J111" s="5"/>
      <c r="K111" s="5"/>
      <c r="L111" s="5"/>
      <c r="M111" s="5"/>
      <c r="N111" s="2"/>
    </row>
    <row r="112" spans="1:14" ht="31.25" x14ac:dyDescent="0.25">
      <c r="A112" s="80"/>
      <c r="B112" s="12" t="s">
        <v>5</v>
      </c>
      <c r="C112" s="7" t="s">
        <v>22</v>
      </c>
      <c r="D112" s="7" t="s">
        <v>22</v>
      </c>
      <c r="E112" s="78" t="s">
        <v>22</v>
      </c>
      <c r="F112" s="78"/>
      <c r="G112" s="78"/>
      <c r="H112" s="7" t="s">
        <v>22</v>
      </c>
      <c r="I112" s="7">
        <f>SUM(I109:I111)</f>
        <v>0</v>
      </c>
      <c r="J112" s="7">
        <f t="shared" ref="J112" si="22">SUM(J109:J111)</f>
        <v>0</v>
      </c>
      <c r="K112" s="7">
        <f t="shared" ref="K112" si="23">SUM(K109:K111)</f>
        <v>0</v>
      </c>
      <c r="L112" s="7">
        <f t="shared" ref="L112" si="24">SUM(L109:L111)</f>
        <v>0</v>
      </c>
      <c r="M112" s="7" t="s">
        <v>22</v>
      </c>
      <c r="N112" s="13"/>
    </row>
    <row r="113" spans="1:14" ht="20.25" customHeight="1" x14ac:dyDescent="0.25">
      <c r="A113" s="72">
        <v>15</v>
      </c>
      <c r="B113" s="72" t="s">
        <v>28</v>
      </c>
      <c r="C113" s="8" t="s">
        <v>13</v>
      </c>
      <c r="D113" s="5"/>
      <c r="E113" s="84"/>
      <c r="F113" s="84"/>
      <c r="G113" s="84"/>
      <c r="H113" s="5"/>
      <c r="I113" s="5"/>
      <c r="J113" s="5"/>
      <c r="K113" s="5"/>
      <c r="L113" s="5"/>
      <c r="M113" s="5"/>
      <c r="N113" s="11"/>
    </row>
    <row r="114" spans="1:14" x14ac:dyDescent="0.25">
      <c r="A114" s="73"/>
      <c r="B114" s="73"/>
      <c r="C114" s="4" t="s">
        <v>4</v>
      </c>
      <c r="D114" s="5"/>
      <c r="E114" s="84"/>
      <c r="F114" s="84"/>
      <c r="G114" s="84"/>
      <c r="H114" s="5"/>
      <c r="I114" s="5"/>
      <c r="J114" s="5"/>
      <c r="K114" s="5"/>
      <c r="L114" s="5"/>
      <c r="M114" s="5"/>
      <c r="N114" s="2"/>
    </row>
    <row r="115" spans="1:14" x14ac:dyDescent="0.25">
      <c r="A115" s="73"/>
      <c r="B115" s="74"/>
      <c r="C115" s="4" t="s">
        <v>4</v>
      </c>
      <c r="D115" s="5"/>
      <c r="E115" s="84"/>
      <c r="F115" s="84"/>
      <c r="G115" s="84"/>
      <c r="H115" s="5"/>
      <c r="I115" s="5"/>
      <c r="J115" s="5"/>
      <c r="K115" s="5"/>
      <c r="L115" s="5"/>
      <c r="M115" s="5"/>
      <c r="N115" s="2"/>
    </row>
    <row r="116" spans="1:14" ht="31.25" x14ac:dyDescent="0.25">
      <c r="A116" s="74"/>
      <c r="B116" s="12" t="s">
        <v>5</v>
      </c>
      <c r="C116" s="7" t="s">
        <v>22</v>
      </c>
      <c r="D116" s="7" t="s">
        <v>22</v>
      </c>
      <c r="E116" s="78" t="s">
        <v>22</v>
      </c>
      <c r="F116" s="78"/>
      <c r="G116" s="78"/>
      <c r="H116" s="7" t="s">
        <v>22</v>
      </c>
      <c r="I116" s="7">
        <f>SUM(I113:I115)</f>
        <v>0</v>
      </c>
      <c r="J116" s="7">
        <f t="shared" ref="J116" si="25">SUM(J113:J115)</f>
        <v>0</v>
      </c>
      <c r="K116" s="7">
        <f t="shared" ref="K116" si="26">SUM(K113:K115)</f>
        <v>0</v>
      </c>
      <c r="L116" s="7">
        <f t="shared" ref="L116" si="27">SUM(L113:L115)</f>
        <v>0</v>
      </c>
      <c r="M116" s="7" t="s">
        <v>22</v>
      </c>
      <c r="N116" s="2"/>
    </row>
    <row r="117" spans="1:14" x14ac:dyDescent="0.25">
      <c r="A117" s="72">
        <v>16</v>
      </c>
      <c r="B117" s="72" t="s">
        <v>29</v>
      </c>
      <c r="C117" s="8" t="s">
        <v>13</v>
      </c>
      <c r="D117" s="3"/>
      <c r="E117" s="83"/>
      <c r="F117" s="83"/>
      <c r="G117" s="83"/>
      <c r="H117" s="3"/>
      <c r="I117" s="3"/>
      <c r="J117" s="3"/>
      <c r="K117" s="3"/>
      <c r="L117" s="3"/>
      <c r="M117" s="3"/>
      <c r="N117" s="2"/>
    </row>
    <row r="118" spans="1:14" x14ac:dyDescent="0.25">
      <c r="A118" s="79"/>
      <c r="B118" s="81"/>
      <c r="C118" s="4" t="s">
        <v>4</v>
      </c>
      <c r="D118" s="5"/>
      <c r="E118" s="84"/>
      <c r="F118" s="84"/>
      <c r="G118" s="84"/>
      <c r="H118" s="5"/>
      <c r="I118" s="5"/>
      <c r="J118" s="5"/>
      <c r="K118" s="5"/>
      <c r="L118" s="5"/>
      <c r="M118" s="5"/>
      <c r="N118" s="2"/>
    </row>
    <row r="119" spans="1:14" x14ac:dyDescent="0.25">
      <c r="A119" s="79"/>
      <c r="B119" s="82"/>
      <c r="C119" s="4" t="s">
        <v>4</v>
      </c>
      <c r="D119" s="5"/>
      <c r="E119" s="84"/>
      <c r="F119" s="84"/>
      <c r="G119" s="84"/>
      <c r="H119" s="5"/>
      <c r="I119" s="5"/>
      <c r="J119" s="5"/>
      <c r="K119" s="5"/>
      <c r="L119" s="5"/>
      <c r="M119" s="5"/>
      <c r="N119" s="2"/>
    </row>
    <row r="120" spans="1:14" ht="31.25" x14ac:dyDescent="0.25">
      <c r="A120" s="80"/>
      <c r="B120" s="12" t="s">
        <v>5</v>
      </c>
      <c r="C120" s="7" t="s">
        <v>22</v>
      </c>
      <c r="D120" s="7" t="s">
        <v>22</v>
      </c>
      <c r="E120" s="78" t="s">
        <v>22</v>
      </c>
      <c r="F120" s="78"/>
      <c r="G120" s="78"/>
      <c r="H120" s="7" t="s">
        <v>22</v>
      </c>
      <c r="I120" s="7">
        <f>SUM(I117:I119)</f>
        <v>0</v>
      </c>
      <c r="J120" s="7">
        <f t="shared" ref="J120" si="28">SUM(J117:J119)</f>
        <v>0</v>
      </c>
      <c r="K120" s="7">
        <f t="shared" ref="K120" si="29">SUM(K117:K119)</f>
        <v>0</v>
      </c>
      <c r="L120" s="7">
        <f t="shared" ref="L120" si="30">SUM(L117:L119)</f>
        <v>0</v>
      </c>
      <c r="M120" s="7" t="s">
        <v>22</v>
      </c>
      <c r="N120" s="13"/>
    </row>
    <row r="121" spans="1:14" ht="20.25" customHeight="1" x14ac:dyDescent="0.25">
      <c r="A121" s="72">
        <v>17</v>
      </c>
      <c r="B121" s="72" t="s">
        <v>30</v>
      </c>
      <c r="C121" s="8" t="s">
        <v>13</v>
      </c>
      <c r="D121" s="5"/>
      <c r="E121" s="84"/>
      <c r="F121" s="84"/>
      <c r="G121" s="84"/>
      <c r="H121" s="5"/>
      <c r="I121" s="5"/>
      <c r="J121" s="5"/>
      <c r="K121" s="5"/>
      <c r="L121" s="5"/>
      <c r="M121" s="5"/>
      <c r="N121" s="11"/>
    </row>
    <row r="122" spans="1:14" x14ac:dyDescent="0.25">
      <c r="A122" s="73"/>
      <c r="B122" s="73"/>
      <c r="C122" s="4" t="s">
        <v>4</v>
      </c>
      <c r="D122" s="5"/>
      <c r="E122" s="84"/>
      <c r="F122" s="84"/>
      <c r="G122" s="84"/>
      <c r="H122" s="5"/>
      <c r="I122" s="5"/>
      <c r="J122" s="5"/>
      <c r="K122" s="5"/>
      <c r="L122" s="5"/>
      <c r="M122" s="5"/>
      <c r="N122" s="2"/>
    </row>
    <row r="123" spans="1:14" x14ac:dyDescent="0.25">
      <c r="A123" s="73"/>
      <c r="B123" s="74"/>
      <c r="C123" s="4" t="s">
        <v>4</v>
      </c>
      <c r="D123" s="5"/>
      <c r="E123" s="84"/>
      <c r="F123" s="84"/>
      <c r="G123" s="84"/>
      <c r="H123" s="5"/>
      <c r="I123" s="5"/>
      <c r="J123" s="5"/>
      <c r="K123" s="5"/>
      <c r="L123" s="5"/>
      <c r="M123" s="5"/>
      <c r="N123" s="2"/>
    </row>
    <row r="124" spans="1:14" ht="31.25" x14ac:dyDescent="0.25">
      <c r="A124" s="74"/>
      <c r="B124" s="12" t="s">
        <v>5</v>
      </c>
      <c r="C124" s="7" t="s">
        <v>22</v>
      </c>
      <c r="D124" s="7" t="s">
        <v>22</v>
      </c>
      <c r="E124" s="78" t="s">
        <v>22</v>
      </c>
      <c r="F124" s="78"/>
      <c r="G124" s="78"/>
      <c r="H124" s="7" t="s">
        <v>22</v>
      </c>
      <c r="I124" s="7">
        <f>SUM(I121:I123)</f>
        <v>0</v>
      </c>
      <c r="J124" s="7">
        <f t="shared" ref="J124" si="31">SUM(J121:J123)</f>
        <v>0</v>
      </c>
      <c r="K124" s="7">
        <f t="shared" ref="K124" si="32">SUM(K121:K123)</f>
        <v>0</v>
      </c>
      <c r="L124" s="7">
        <f t="shared" ref="L124" si="33">SUM(L121:L123)</f>
        <v>0</v>
      </c>
      <c r="M124" s="7" t="s">
        <v>22</v>
      </c>
      <c r="N124" s="2"/>
    </row>
    <row r="125" spans="1:14" ht="32.950000000000003" customHeight="1" x14ac:dyDescent="0.25">
      <c r="A125" s="69" t="s">
        <v>7</v>
      </c>
      <c r="B125" s="70"/>
      <c r="C125" s="70"/>
      <c r="D125" s="70"/>
      <c r="E125" s="70"/>
      <c r="F125" s="70"/>
      <c r="G125" s="70"/>
      <c r="H125" s="71"/>
      <c r="I125" s="7">
        <f>I124+I120+I116+I112+I108+I104+I88+I84</f>
        <v>8</v>
      </c>
      <c r="J125" s="7">
        <f>J124+J120+J116+J112+J108+J104+J88+J84</f>
        <v>98508.2</v>
      </c>
      <c r="K125" s="7">
        <f>K124+K120+K116+K112+K108+K104+K88+K84</f>
        <v>49254.1</v>
      </c>
      <c r="L125" s="7">
        <f>L124+L120+L116+L112+L108+L104+L88+L84</f>
        <v>49254.1</v>
      </c>
      <c r="M125" s="7" t="s">
        <v>22</v>
      </c>
      <c r="N125" s="2"/>
    </row>
    <row r="126" spans="1:14" x14ac:dyDescent="0.25">
      <c r="A126" s="72">
        <v>18</v>
      </c>
      <c r="B126" s="72" t="s">
        <v>31</v>
      </c>
      <c r="C126" s="8" t="s">
        <v>13</v>
      </c>
      <c r="D126" s="3"/>
      <c r="E126" s="83"/>
      <c r="F126" s="83"/>
      <c r="G126" s="83"/>
      <c r="H126" s="3"/>
      <c r="I126" s="3"/>
      <c r="J126" s="3"/>
      <c r="K126" s="3"/>
      <c r="L126" s="3"/>
      <c r="M126" s="3"/>
      <c r="N126" s="2"/>
    </row>
    <row r="127" spans="1:14" x14ac:dyDescent="0.25">
      <c r="A127" s="79"/>
      <c r="B127" s="81"/>
      <c r="C127" s="4" t="s">
        <v>4</v>
      </c>
      <c r="D127" s="5"/>
      <c r="E127" s="84"/>
      <c r="F127" s="84"/>
      <c r="G127" s="84"/>
      <c r="H127" s="5"/>
      <c r="I127" s="5"/>
      <c r="J127" s="5"/>
      <c r="K127" s="5"/>
      <c r="L127" s="5"/>
      <c r="M127" s="5"/>
      <c r="N127" s="2"/>
    </row>
    <row r="128" spans="1:14" x14ac:dyDescent="0.25">
      <c r="A128" s="79"/>
      <c r="B128" s="82"/>
      <c r="C128" s="4" t="s">
        <v>4</v>
      </c>
      <c r="D128" s="5"/>
      <c r="E128" s="84"/>
      <c r="F128" s="84"/>
      <c r="G128" s="84"/>
      <c r="H128" s="5"/>
      <c r="I128" s="5"/>
      <c r="J128" s="5"/>
      <c r="K128" s="5"/>
      <c r="L128" s="5"/>
      <c r="M128" s="5"/>
      <c r="N128" s="2"/>
    </row>
    <row r="129" spans="1:14" ht="31.25" x14ac:dyDescent="0.25">
      <c r="A129" s="80"/>
      <c r="B129" s="12" t="s">
        <v>5</v>
      </c>
      <c r="C129" s="7" t="s">
        <v>22</v>
      </c>
      <c r="D129" s="7" t="s">
        <v>22</v>
      </c>
      <c r="E129" s="78" t="s">
        <v>22</v>
      </c>
      <c r="F129" s="78"/>
      <c r="G129" s="78"/>
      <c r="H129" s="7" t="s">
        <v>22</v>
      </c>
      <c r="I129" s="7">
        <f>SUM(I126:I128)</f>
        <v>0</v>
      </c>
      <c r="J129" s="7">
        <f t="shared" ref="J129" si="34">SUM(J126:J128)</f>
        <v>0</v>
      </c>
      <c r="K129" s="7">
        <f t="shared" ref="K129" si="35">SUM(K126:K128)</f>
        <v>0</v>
      </c>
      <c r="L129" s="7">
        <f t="shared" ref="L129" si="36">SUM(L126:L128)</f>
        <v>0</v>
      </c>
      <c r="M129" s="7" t="s">
        <v>22</v>
      </c>
      <c r="N129" s="13"/>
    </row>
    <row r="130" spans="1:14" ht="20.25" customHeight="1" x14ac:dyDescent="0.25">
      <c r="A130" s="72">
        <v>19</v>
      </c>
      <c r="B130" s="72" t="s">
        <v>32</v>
      </c>
      <c r="C130" s="8" t="s">
        <v>13</v>
      </c>
      <c r="D130" s="5"/>
      <c r="E130" s="84"/>
      <c r="F130" s="84"/>
      <c r="G130" s="84"/>
      <c r="H130" s="5"/>
      <c r="I130" s="5"/>
      <c r="J130" s="5"/>
      <c r="K130" s="5"/>
      <c r="L130" s="5"/>
      <c r="M130" s="5"/>
      <c r="N130" s="11"/>
    </row>
    <row r="131" spans="1:14" x14ac:dyDescent="0.25">
      <c r="A131" s="73"/>
      <c r="B131" s="73"/>
      <c r="C131" s="4" t="s">
        <v>4</v>
      </c>
      <c r="D131" s="5"/>
      <c r="E131" s="84"/>
      <c r="F131" s="84"/>
      <c r="G131" s="84"/>
      <c r="H131" s="5"/>
      <c r="I131" s="5"/>
      <c r="J131" s="5"/>
      <c r="K131" s="5"/>
      <c r="L131" s="5"/>
      <c r="M131" s="5"/>
      <c r="N131" s="2"/>
    </row>
    <row r="132" spans="1:14" x14ac:dyDescent="0.25">
      <c r="A132" s="73"/>
      <c r="B132" s="74"/>
      <c r="C132" s="4" t="s">
        <v>4</v>
      </c>
      <c r="D132" s="5"/>
      <c r="E132" s="84"/>
      <c r="F132" s="84"/>
      <c r="G132" s="84"/>
      <c r="H132" s="5"/>
      <c r="I132" s="5"/>
      <c r="J132" s="5"/>
      <c r="K132" s="5"/>
      <c r="L132" s="5"/>
      <c r="M132" s="5"/>
      <c r="N132" s="2"/>
    </row>
    <row r="133" spans="1:14" ht="31.25" x14ac:dyDescent="0.25">
      <c r="A133" s="74"/>
      <c r="B133" s="12" t="s">
        <v>5</v>
      </c>
      <c r="C133" s="7" t="s">
        <v>22</v>
      </c>
      <c r="D133" s="7" t="s">
        <v>22</v>
      </c>
      <c r="E133" s="78" t="s">
        <v>22</v>
      </c>
      <c r="F133" s="78"/>
      <c r="G133" s="78"/>
      <c r="H133" s="7" t="s">
        <v>22</v>
      </c>
      <c r="I133" s="7">
        <f>SUM(I130:I132)</f>
        <v>0</v>
      </c>
      <c r="J133" s="7">
        <f t="shared" ref="J133" si="37">SUM(J130:J132)</f>
        <v>0</v>
      </c>
      <c r="K133" s="7">
        <f t="shared" ref="K133" si="38">SUM(K130:K132)</f>
        <v>0</v>
      </c>
      <c r="L133" s="7">
        <f t="shared" ref="L133" si="39">SUM(L130:L132)</f>
        <v>0</v>
      </c>
      <c r="M133" s="7" t="s">
        <v>22</v>
      </c>
      <c r="N133" s="2"/>
    </row>
    <row r="134" spans="1:14" ht="15.8" customHeight="1" x14ac:dyDescent="0.25">
      <c r="A134" s="72">
        <v>20</v>
      </c>
      <c r="B134" s="72" t="s">
        <v>33</v>
      </c>
      <c r="C134" s="8" t="s">
        <v>13</v>
      </c>
      <c r="D134" s="3"/>
      <c r="E134" s="83"/>
      <c r="F134" s="83"/>
      <c r="G134" s="83"/>
      <c r="H134" s="3"/>
      <c r="I134" s="3"/>
      <c r="J134" s="3"/>
      <c r="K134" s="3"/>
      <c r="L134" s="3"/>
      <c r="M134" s="3"/>
      <c r="N134" s="2"/>
    </row>
    <row r="135" spans="1:14" x14ac:dyDescent="0.25">
      <c r="A135" s="79"/>
      <c r="B135" s="73"/>
      <c r="C135" s="4" t="s">
        <v>4</v>
      </c>
      <c r="D135" s="5"/>
      <c r="E135" s="84"/>
      <c r="F135" s="84"/>
      <c r="G135" s="84"/>
      <c r="H135" s="5"/>
      <c r="I135" s="5"/>
      <c r="J135" s="5"/>
      <c r="K135" s="5"/>
      <c r="L135" s="5"/>
      <c r="M135" s="5"/>
      <c r="N135" s="2"/>
    </row>
    <row r="136" spans="1:14" x14ac:dyDescent="0.25">
      <c r="A136" s="79"/>
      <c r="B136" s="74"/>
      <c r="C136" s="4" t="s">
        <v>4</v>
      </c>
      <c r="D136" s="5"/>
      <c r="E136" s="84"/>
      <c r="F136" s="84"/>
      <c r="G136" s="84"/>
      <c r="H136" s="5"/>
      <c r="I136" s="5"/>
      <c r="J136" s="5"/>
      <c r="K136" s="5"/>
      <c r="L136" s="5"/>
      <c r="M136" s="5"/>
      <c r="N136" s="2"/>
    </row>
    <row r="137" spans="1:14" ht="31.25" x14ac:dyDescent="0.25">
      <c r="A137" s="80"/>
      <c r="B137" s="12" t="s">
        <v>5</v>
      </c>
      <c r="C137" s="7" t="s">
        <v>22</v>
      </c>
      <c r="D137" s="7" t="s">
        <v>22</v>
      </c>
      <c r="E137" s="78" t="s">
        <v>22</v>
      </c>
      <c r="F137" s="78"/>
      <c r="G137" s="78"/>
      <c r="H137" s="7" t="s">
        <v>22</v>
      </c>
      <c r="I137" s="7">
        <f>SUM(I134:I136)</f>
        <v>0</v>
      </c>
      <c r="J137" s="7">
        <f t="shared" ref="J137" si="40">SUM(J134:J136)</f>
        <v>0</v>
      </c>
      <c r="K137" s="7">
        <f t="shared" ref="K137" si="41">SUM(K134:K136)</f>
        <v>0</v>
      </c>
      <c r="L137" s="7">
        <f t="shared" ref="L137" si="42">SUM(L134:L136)</f>
        <v>0</v>
      </c>
      <c r="M137" s="7" t="s">
        <v>22</v>
      </c>
      <c r="N137" s="13"/>
    </row>
    <row r="138" spans="1:14" ht="20.25" customHeight="1" x14ac:dyDescent="0.25">
      <c r="A138" s="72">
        <v>21</v>
      </c>
      <c r="B138" s="72" t="s">
        <v>34</v>
      </c>
      <c r="C138" s="8" t="s">
        <v>13</v>
      </c>
      <c r="D138" s="5"/>
      <c r="E138" s="84"/>
      <c r="F138" s="84"/>
      <c r="G138" s="84"/>
      <c r="H138" s="5"/>
      <c r="I138" s="5"/>
      <c r="J138" s="5"/>
      <c r="K138" s="5"/>
      <c r="L138" s="5"/>
      <c r="M138" s="5"/>
      <c r="N138" s="11"/>
    </row>
    <row r="139" spans="1:14" x14ac:dyDescent="0.25">
      <c r="A139" s="73"/>
      <c r="B139" s="73"/>
      <c r="C139" s="4" t="s">
        <v>4</v>
      </c>
      <c r="D139" s="5"/>
      <c r="E139" s="84"/>
      <c r="F139" s="84"/>
      <c r="G139" s="84"/>
      <c r="H139" s="5"/>
      <c r="I139" s="5"/>
      <c r="J139" s="5"/>
      <c r="K139" s="5"/>
      <c r="L139" s="5"/>
      <c r="M139" s="5"/>
      <c r="N139" s="2"/>
    </row>
    <row r="140" spans="1:14" x14ac:dyDescent="0.25">
      <c r="A140" s="73"/>
      <c r="B140" s="74"/>
      <c r="C140" s="4" t="s">
        <v>4</v>
      </c>
      <c r="D140" s="5"/>
      <c r="E140" s="84"/>
      <c r="F140" s="84"/>
      <c r="G140" s="84"/>
      <c r="H140" s="5"/>
      <c r="I140" s="5"/>
      <c r="J140" s="5"/>
      <c r="K140" s="5"/>
      <c r="L140" s="5"/>
      <c r="M140" s="5"/>
      <c r="N140" s="2"/>
    </row>
    <row r="141" spans="1:14" ht="31.25" x14ac:dyDescent="0.25">
      <c r="A141" s="74"/>
      <c r="B141" s="12" t="s">
        <v>5</v>
      </c>
      <c r="C141" s="7" t="s">
        <v>22</v>
      </c>
      <c r="D141" s="7" t="s">
        <v>22</v>
      </c>
      <c r="E141" s="78" t="s">
        <v>22</v>
      </c>
      <c r="F141" s="78"/>
      <c r="G141" s="78"/>
      <c r="H141" s="7" t="s">
        <v>22</v>
      </c>
      <c r="I141" s="7">
        <f>SUM(I138:I140)</f>
        <v>0</v>
      </c>
      <c r="J141" s="7">
        <f t="shared" ref="J141" si="43">SUM(J138:J140)</f>
        <v>0</v>
      </c>
      <c r="K141" s="7">
        <f t="shared" ref="K141" si="44">SUM(K138:K140)</f>
        <v>0</v>
      </c>
      <c r="L141" s="7">
        <f t="shared" ref="L141" si="45">SUM(L138:L140)</f>
        <v>0</v>
      </c>
      <c r="M141" s="7" t="s">
        <v>22</v>
      </c>
      <c r="N141" s="2"/>
    </row>
    <row r="142" spans="1:14" x14ac:dyDescent="0.25">
      <c r="A142" s="72">
        <v>22</v>
      </c>
      <c r="B142" s="72" t="s">
        <v>35</v>
      </c>
      <c r="C142" s="8" t="s">
        <v>13</v>
      </c>
      <c r="D142" s="3"/>
      <c r="E142" s="83"/>
      <c r="F142" s="83"/>
      <c r="G142" s="83"/>
      <c r="H142" s="3"/>
      <c r="I142" s="3"/>
      <c r="J142" s="3"/>
      <c r="K142" s="3"/>
      <c r="L142" s="3"/>
      <c r="M142" s="3"/>
      <c r="N142" s="2"/>
    </row>
    <row r="143" spans="1:14" x14ac:dyDescent="0.25">
      <c r="A143" s="79"/>
      <c r="B143" s="81"/>
      <c r="C143" s="4" t="s">
        <v>4</v>
      </c>
      <c r="D143" s="5"/>
      <c r="E143" s="84"/>
      <c r="F143" s="84"/>
      <c r="G143" s="84"/>
      <c r="H143" s="5"/>
      <c r="I143" s="5"/>
      <c r="J143" s="5"/>
      <c r="K143" s="5"/>
      <c r="L143" s="5"/>
      <c r="M143" s="5"/>
      <c r="N143" s="2"/>
    </row>
    <row r="144" spans="1:14" x14ac:dyDescent="0.25">
      <c r="A144" s="79"/>
      <c r="B144" s="82"/>
      <c r="C144" s="4" t="s">
        <v>4</v>
      </c>
      <c r="D144" s="5"/>
      <c r="E144" s="84"/>
      <c r="F144" s="84"/>
      <c r="G144" s="84"/>
      <c r="H144" s="5"/>
      <c r="I144" s="5"/>
      <c r="J144" s="5"/>
      <c r="K144" s="5"/>
      <c r="L144" s="5"/>
      <c r="M144" s="5"/>
      <c r="N144" s="2"/>
    </row>
    <row r="145" spans="1:14" ht="31.25" x14ac:dyDescent="0.25">
      <c r="A145" s="80"/>
      <c r="B145" s="12" t="s">
        <v>5</v>
      </c>
      <c r="C145" s="7" t="s">
        <v>22</v>
      </c>
      <c r="D145" s="7" t="s">
        <v>22</v>
      </c>
      <c r="E145" s="78" t="s">
        <v>22</v>
      </c>
      <c r="F145" s="78"/>
      <c r="G145" s="78"/>
      <c r="H145" s="7" t="s">
        <v>22</v>
      </c>
      <c r="I145" s="7">
        <f>SUM(I142:I144)</f>
        <v>0</v>
      </c>
      <c r="J145" s="7">
        <f t="shared" ref="J145" si="46">SUM(J142:J144)</f>
        <v>0</v>
      </c>
      <c r="K145" s="7">
        <f t="shared" ref="K145" si="47">SUM(K142:K144)</f>
        <v>0</v>
      </c>
      <c r="L145" s="7">
        <f t="shared" ref="L145" si="48">SUM(L142:L144)</f>
        <v>0</v>
      </c>
      <c r="M145" s="7" t="s">
        <v>22</v>
      </c>
      <c r="N145" s="13"/>
    </row>
    <row r="146" spans="1:14" ht="20.25" customHeight="1" x14ac:dyDescent="0.25">
      <c r="A146" s="72">
        <v>23</v>
      </c>
      <c r="B146" s="72" t="s">
        <v>36</v>
      </c>
      <c r="C146" s="8" t="s">
        <v>13</v>
      </c>
      <c r="D146" s="5"/>
      <c r="E146" s="75"/>
      <c r="F146" s="76"/>
      <c r="G146" s="77"/>
      <c r="H146" s="5"/>
      <c r="I146" s="5"/>
      <c r="J146" s="5"/>
      <c r="K146" s="5"/>
      <c r="L146" s="5"/>
      <c r="M146" s="5"/>
      <c r="N146" s="11"/>
    </row>
    <row r="147" spans="1:14" x14ac:dyDescent="0.25">
      <c r="A147" s="73"/>
      <c r="B147" s="73"/>
      <c r="C147" s="4" t="s">
        <v>4</v>
      </c>
      <c r="D147" s="5"/>
      <c r="E147" s="75"/>
      <c r="F147" s="76"/>
      <c r="G147" s="77"/>
      <c r="H147" s="5"/>
      <c r="I147" s="5"/>
      <c r="J147" s="5"/>
      <c r="K147" s="5"/>
      <c r="L147" s="5"/>
      <c r="M147" s="5"/>
      <c r="N147" s="2"/>
    </row>
    <row r="148" spans="1:14" ht="12.75" customHeight="1" x14ac:dyDescent="0.25">
      <c r="A148" s="73"/>
      <c r="B148" s="74"/>
      <c r="C148" s="4" t="s">
        <v>4</v>
      </c>
      <c r="D148" s="5"/>
      <c r="E148" s="75"/>
      <c r="F148" s="76"/>
      <c r="G148" s="77"/>
      <c r="H148" s="5"/>
      <c r="I148" s="5"/>
      <c r="J148" s="5"/>
      <c r="K148" s="5"/>
      <c r="L148" s="5"/>
      <c r="M148" s="5"/>
      <c r="N148" s="2"/>
    </row>
    <row r="149" spans="1:14" ht="31.25" x14ac:dyDescent="0.25">
      <c r="A149" s="74"/>
      <c r="B149" s="12" t="s">
        <v>5</v>
      </c>
      <c r="C149" s="7" t="s">
        <v>22</v>
      </c>
      <c r="D149" s="7" t="s">
        <v>22</v>
      </c>
      <c r="E149" s="78" t="s">
        <v>22</v>
      </c>
      <c r="F149" s="78"/>
      <c r="G149" s="78"/>
      <c r="H149" s="7" t="s">
        <v>22</v>
      </c>
      <c r="I149" s="7">
        <f>SUM(I146:I148)</f>
        <v>0</v>
      </c>
      <c r="J149" s="7">
        <f>SUM(J146:J148)</f>
        <v>0</v>
      </c>
      <c r="K149" s="7">
        <f>SUM(K146:K148)</f>
        <v>0</v>
      </c>
      <c r="L149" s="7">
        <f>SUM(L146:L148)</f>
        <v>0</v>
      </c>
      <c r="M149" s="7" t="s">
        <v>22</v>
      </c>
      <c r="N149" s="2"/>
    </row>
    <row r="150" spans="1:14" ht="27.7" customHeight="1" x14ac:dyDescent="0.25">
      <c r="A150" s="69" t="s">
        <v>8</v>
      </c>
      <c r="B150" s="70"/>
      <c r="C150" s="70"/>
      <c r="D150" s="70"/>
      <c r="E150" s="70"/>
      <c r="F150" s="70"/>
      <c r="G150" s="70"/>
      <c r="H150" s="71"/>
      <c r="I150" s="7">
        <f>I149+I145+I141+I137+I133+I129</f>
        <v>0</v>
      </c>
      <c r="J150" s="7">
        <f>J149+J145+J141+J137+J133+J129</f>
        <v>0</v>
      </c>
      <c r="K150" s="7">
        <f>K149+K145+K141+K137+K133+K129</f>
        <v>0</v>
      </c>
      <c r="L150" s="7">
        <f>L149+L145+L141+L137+L133+L129</f>
        <v>0</v>
      </c>
      <c r="M150" s="7" t="s">
        <v>22</v>
      </c>
      <c r="N150" s="2"/>
    </row>
    <row r="151" spans="1:14" ht="27" customHeight="1" x14ac:dyDescent="0.25">
      <c r="A151" s="69" t="s">
        <v>9</v>
      </c>
      <c r="B151" s="70"/>
      <c r="C151" s="70"/>
      <c r="D151" s="70"/>
      <c r="E151" s="70"/>
      <c r="F151" s="70"/>
      <c r="G151" s="70"/>
      <c r="H151" s="71"/>
      <c r="I151" s="7">
        <f>I150+I125+I80</f>
        <v>50</v>
      </c>
      <c r="J151" s="7">
        <f>J150+J125+J80</f>
        <v>415710.71999999991</v>
      </c>
      <c r="K151" s="7">
        <f>K150+K125+K80</f>
        <v>235666.42999999996</v>
      </c>
      <c r="L151" s="7">
        <f>L150+L125+L80</f>
        <v>180044.28999999995</v>
      </c>
      <c r="M151" s="7" t="s">
        <v>22</v>
      </c>
      <c r="N151" s="2"/>
    </row>
    <row r="153" spans="1:14" ht="13.6" customHeight="1" x14ac:dyDescent="0.25"/>
  </sheetData>
  <mergeCells count="198">
    <mergeCell ref="E63:F63"/>
    <mergeCell ref="E91:F91"/>
    <mergeCell ref="E92:F92"/>
    <mergeCell ref="E93:F93"/>
    <mergeCell ref="E94:F94"/>
    <mergeCell ref="E95:F95"/>
    <mergeCell ref="E89:F89"/>
    <mergeCell ref="E90:F90"/>
    <mergeCell ref="E96:F96"/>
    <mergeCell ref="E60:G60"/>
    <mergeCell ref="E61:G61"/>
    <mergeCell ref="E62:G62"/>
    <mergeCell ref="E41:F41"/>
    <mergeCell ref="E55:F55"/>
    <mergeCell ref="E56:F56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34:F34"/>
    <mergeCell ref="E35:F35"/>
    <mergeCell ref="E36:F36"/>
    <mergeCell ref="E37:F37"/>
    <mergeCell ref="E38:F38"/>
    <mergeCell ref="E39:F39"/>
    <mergeCell ref="E40:F40"/>
    <mergeCell ref="E58:G58"/>
    <mergeCell ref="E59:G59"/>
    <mergeCell ref="E11:G11"/>
    <mergeCell ref="E12:G12"/>
    <mergeCell ref="E13:G13"/>
    <mergeCell ref="A4:M4"/>
    <mergeCell ref="A5:A7"/>
    <mergeCell ref="B5:B7"/>
    <mergeCell ref="D5:D7"/>
    <mergeCell ref="H5:H7"/>
    <mergeCell ref="I5:M6"/>
    <mergeCell ref="E20:G20"/>
    <mergeCell ref="B21:B23"/>
    <mergeCell ref="E21:G21"/>
    <mergeCell ref="E22:G22"/>
    <mergeCell ref="E23:G23"/>
    <mergeCell ref="E5:G7"/>
    <mergeCell ref="C5:C7"/>
    <mergeCell ref="B9:B11"/>
    <mergeCell ref="A9:A12"/>
    <mergeCell ref="B13:B15"/>
    <mergeCell ref="A13:A16"/>
    <mergeCell ref="A21:A24"/>
    <mergeCell ref="E24:G24"/>
    <mergeCell ref="A17:A20"/>
    <mergeCell ref="B17:B19"/>
    <mergeCell ref="E18:G18"/>
    <mergeCell ref="E19:G19"/>
    <mergeCell ref="E14:G14"/>
    <mergeCell ref="E15:G15"/>
    <mergeCell ref="E16:G16"/>
    <mergeCell ref="E17:G17"/>
    <mergeCell ref="E8:G8"/>
    <mergeCell ref="E9:G9"/>
    <mergeCell ref="E10:G10"/>
    <mergeCell ref="E25:G25"/>
    <mergeCell ref="E57:G57"/>
    <mergeCell ref="A65:A67"/>
    <mergeCell ref="B65:B66"/>
    <mergeCell ref="A68:A71"/>
    <mergeCell ref="B68:B70"/>
    <mergeCell ref="E68:G68"/>
    <mergeCell ref="E69:G69"/>
    <mergeCell ref="E70:G70"/>
    <mergeCell ref="E67:G67"/>
    <mergeCell ref="E66:G66"/>
    <mergeCell ref="E64:G64"/>
    <mergeCell ref="E65:G65"/>
    <mergeCell ref="A25:A64"/>
    <mergeCell ref="B25:B62"/>
    <mergeCell ref="E71:G71"/>
    <mergeCell ref="E26:F26"/>
    <mergeCell ref="E27:F27"/>
    <mergeCell ref="E28:F28"/>
    <mergeCell ref="E29:F29"/>
    <mergeCell ref="E30:F30"/>
    <mergeCell ref="E31:F31"/>
    <mergeCell ref="E32:F32"/>
    <mergeCell ref="E33:F33"/>
    <mergeCell ref="A81:A84"/>
    <mergeCell ref="B81:B83"/>
    <mergeCell ref="E84:G84"/>
    <mergeCell ref="A85:A88"/>
    <mergeCell ref="B85:B87"/>
    <mergeCell ref="E85:G85"/>
    <mergeCell ref="E86:G86"/>
    <mergeCell ref="E87:G87"/>
    <mergeCell ref="E81:G81"/>
    <mergeCell ref="E82:G82"/>
    <mergeCell ref="E83:G83"/>
    <mergeCell ref="A76:A79"/>
    <mergeCell ref="B76:B78"/>
    <mergeCell ref="E76:G76"/>
    <mergeCell ref="E77:G77"/>
    <mergeCell ref="E78:G78"/>
    <mergeCell ref="E79:G79"/>
    <mergeCell ref="A72:A75"/>
    <mergeCell ref="B72:B74"/>
    <mergeCell ref="E72:G72"/>
    <mergeCell ref="E73:G73"/>
    <mergeCell ref="E74:G74"/>
    <mergeCell ref="E75:G75"/>
    <mergeCell ref="A105:A108"/>
    <mergeCell ref="B105:B107"/>
    <mergeCell ref="E105:G105"/>
    <mergeCell ref="E106:G106"/>
    <mergeCell ref="E107:G107"/>
    <mergeCell ref="E108:G108"/>
    <mergeCell ref="E88:G88"/>
    <mergeCell ref="A89:A104"/>
    <mergeCell ref="B89:B96"/>
    <mergeCell ref="E104:G104"/>
    <mergeCell ref="E97:F97"/>
    <mergeCell ref="E98:F98"/>
    <mergeCell ref="E99:F99"/>
    <mergeCell ref="E100:F100"/>
    <mergeCell ref="E101:F101"/>
    <mergeCell ref="E102:F102"/>
    <mergeCell ref="E103:F103"/>
    <mergeCell ref="A113:A116"/>
    <mergeCell ref="B113:B115"/>
    <mergeCell ref="E113:G113"/>
    <mergeCell ref="E114:G114"/>
    <mergeCell ref="E115:G115"/>
    <mergeCell ref="E116:G116"/>
    <mergeCell ref="A109:A112"/>
    <mergeCell ref="B109:B111"/>
    <mergeCell ref="E109:G109"/>
    <mergeCell ref="E110:G110"/>
    <mergeCell ref="E111:G111"/>
    <mergeCell ref="E112:G112"/>
    <mergeCell ref="A121:A124"/>
    <mergeCell ref="B121:B123"/>
    <mergeCell ref="E121:G121"/>
    <mergeCell ref="E122:G122"/>
    <mergeCell ref="E123:G123"/>
    <mergeCell ref="E124:G124"/>
    <mergeCell ref="A117:A120"/>
    <mergeCell ref="B117:B119"/>
    <mergeCell ref="E117:G117"/>
    <mergeCell ref="E118:G118"/>
    <mergeCell ref="E119:G119"/>
    <mergeCell ref="E120:G120"/>
    <mergeCell ref="E134:G134"/>
    <mergeCell ref="E135:G135"/>
    <mergeCell ref="E136:G136"/>
    <mergeCell ref="E137:G137"/>
    <mergeCell ref="A126:A129"/>
    <mergeCell ref="B126:B128"/>
    <mergeCell ref="E129:G129"/>
    <mergeCell ref="A130:A133"/>
    <mergeCell ref="B130:B132"/>
    <mergeCell ref="E130:G130"/>
    <mergeCell ref="E131:G131"/>
    <mergeCell ref="E132:G132"/>
    <mergeCell ref="E133:G133"/>
    <mergeCell ref="E126:G126"/>
    <mergeCell ref="E127:G127"/>
    <mergeCell ref="E128:G128"/>
    <mergeCell ref="A150:H150"/>
    <mergeCell ref="A151:H151"/>
    <mergeCell ref="A125:H125"/>
    <mergeCell ref="A80:H80"/>
    <mergeCell ref="A146:A149"/>
    <mergeCell ref="B146:B148"/>
    <mergeCell ref="E146:G146"/>
    <mergeCell ref="E147:G147"/>
    <mergeCell ref="E148:G148"/>
    <mergeCell ref="E149:G149"/>
    <mergeCell ref="A142:A145"/>
    <mergeCell ref="B142:B144"/>
    <mergeCell ref="E142:G142"/>
    <mergeCell ref="E143:G143"/>
    <mergeCell ref="E144:G144"/>
    <mergeCell ref="E145:G145"/>
    <mergeCell ref="A138:A141"/>
    <mergeCell ref="B138:B140"/>
    <mergeCell ref="E138:G138"/>
    <mergeCell ref="E139:G139"/>
    <mergeCell ref="E140:G140"/>
    <mergeCell ref="E141:G141"/>
    <mergeCell ref="A134:A137"/>
    <mergeCell ref="B134:B136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workbookViewId="0">
      <selection activeCell="H25" sqref="H25"/>
    </sheetView>
  </sheetViews>
  <sheetFormatPr defaultColWidth="9.125" defaultRowHeight="15.65" x14ac:dyDescent="0.25"/>
  <cols>
    <col min="1" max="1" width="6" style="23" customWidth="1"/>
    <col min="2" max="2" width="21.375" style="11" customWidth="1"/>
    <col min="3" max="3" width="26.125" style="11" customWidth="1"/>
    <col min="4" max="4" width="16.875" style="11" customWidth="1"/>
    <col min="5" max="5" width="9.875" style="11" customWidth="1"/>
    <col min="6" max="6" width="10.25" style="11" customWidth="1"/>
    <col min="7" max="7" width="10.625" style="11" customWidth="1"/>
    <col min="8" max="8" width="13" style="11" customWidth="1"/>
    <col min="9" max="9" width="14" style="11" customWidth="1"/>
    <col min="10" max="16384" width="9.125" style="11"/>
  </cols>
  <sheetData>
    <row r="1" spans="1:9" s="1" customFormat="1" x14ac:dyDescent="0.25">
      <c r="A1" s="27"/>
      <c r="H1" s="1" t="s">
        <v>94</v>
      </c>
    </row>
    <row r="2" spans="1:9" s="1" customFormat="1" x14ac:dyDescent="0.25">
      <c r="A2" s="27"/>
      <c r="H2" s="1" t="s">
        <v>65</v>
      </c>
    </row>
    <row r="3" spans="1:9" s="1" customFormat="1" x14ac:dyDescent="0.25">
      <c r="A3" s="24"/>
      <c r="B3" s="25"/>
      <c r="C3" s="25"/>
      <c r="D3" s="25"/>
      <c r="E3" s="25"/>
      <c r="F3" s="25"/>
      <c r="G3" s="25"/>
      <c r="H3" s="25"/>
      <c r="I3" s="25"/>
    </row>
    <row r="4" spans="1:9" s="1" customFormat="1" hidden="1" x14ac:dyDescent="0.25">
      <c r="A4" s="24"/>
      <c r="B4" s="25"/>
      <c r="C4" s="25"/>
      <c r="D4" s="25"/>
      <c r="E4" s="25"/>
      <c r="F4" s="25"/>
      <c r="G4" s="25"/>
      <c r="H4" s="25"/>
      <c r="I4" s="25"/>
    </row>
    <row r="5" spans="1:9" hidden="1" x14ac:dyDescent="0.25">
      <c r="A5" s="26"/>
      <c r="B5" s="26"/>
      <c r="C5" s="26"/>
      <c r="D5" s="26"/>
      <c r="E5" s="26"/>
      <c r="F5" s="26"/>
      <c r="G5" s="26"/>
      <c r="H5" s="26"/>
      <c r="I5" s="26"/>
    </row>
    <row r="6" spans="1:9" hidden="1" x14ac:dyDescent="0.25">
      <c r="A6" s="26"/>
      <c r="B6" s="26"/>
      <c r="C6" s="26"/>
      <c r="D6" s="26"/>
      <c r="E6" s="26"/>
      <c r="F6" s="26"/>
      <c r="G6" s="26"/>
      <c r="H6" s="26"/>
      <c r="I6" s="26"/>
    </row>
    <row r="7" spans="1:9" hidden="1" x14ac:dyDescent="0.25">
      <c r="A7" s="26"/>
      <c r="B7" s="26"/>
      <c r="C7" s="26"/>
      <c r="D7" s="26"/>
      <c r="E7" s="26"/>
      <c r="F7" s="26"/>
      <c r="G7" s="26"/>
      <c r="H7" s="26"/>
      <c r="I7" s="26"/>
    </row>
    <row r="8" spans="1:9" ht="14.95" customHeight="1" x14ac:dyDescent="0.25">
      <c r="A8" s="69" t="s">
        <v>77</v>
      </c>
      <c r="B8" s="70"/>
      <c r="C8" s="70"/>
      <c r="D8" s="70"/>
      <c r="E8" s="70"/>
      <c r="F8" s="70"/>
      <c r="G8" s="70"/>
      <c r="H8" s="70"/>
      <c r="I8" s="71"/>
    </row>
    <row r="9" spans="1:9" ht="14.95" customHeight="1" x14ac:dyDescent="0.25">
      <c r="A9" s="115" t="s">
        <v>0</v>
      </c>
      <c r="B9" s="97" t="s">
        <v>1</v>
      </c>
      <c r="C9" s="118" t="s">
        <v>40</v>
      </c>
      <c r="D9" s="119"/>
      <c r="E9" s="97" t="s">
        <v>41</v>
      </c>
      <c r="F9" s="118" t="s">
        <v>2</v>
      </c>
      <c r="G9" s="127"/>
      <c r="H9" s="119"/>
      <c r="I9" s="97" t="s">
        <v>42</v>
      </c>
    </row>
    <row r="10" spans="1:9" ht="41.3" customHeight="1" x14ac:dyDescent="0.25">
      <c r="A10" s="116"/>
      <c r="B10" s="126"/>
      <c r="C10" s="97" t="s">
        <v>56</v>
      </c>
      <c r="D10" s="97" t="s">
        <v>97</v>
      </c>
      <c r="E10" s="126"/>
      <c r="F10" s="97" t="s">
        <v>43</v>
      </c>
      <c r="G10" s="97" t="s">
        <v>44</v>
      </c>
      <c r="H10" s="97" t="s">
        <v>45</v>
      </c>
      <c r="I10" s="126"/>
    </row>
    <row r="11" spans="1:9" ht="7.5" customHeight="1" x14ac:dyDescent="0.25">
      <c r="A11" s="117"/>
      <c r="B11" s="120"/>
      <c r="C11" s="120"/>
      <c r="D11" s="120"/>
      <c r="E11" s="120"/>
      <c r="F11" s="120"/>
      <c r="G11" s="120"/>
      <c r="H11" s="120"/>
      <c r="I11" s="120"/>
    </row>
    <row r="12" spans="1:9" s="42" customFormat="1" ht="14.95" customHeight="1" x14ac:dyDescent="0.25">
      <c r="A12" s="37">
        <v>1</v>
      </c>
      <c r="B12" s="37">
        <v>2</v>
      </c>
      <c r="C12" s="37">
        <v>3</v>
      </c>
      <c r="D12" s="37">
        <v>4</v>
      </c>
      <c r="E12" s="37">
        <v>5</v>
      </c>
      <c r="F12" s="37">
        <v>6</v>
      </c>
      <c r="G12" s="37">
        <v>7</v>
      </c>
      <c r="H12" s="37">
        <v>8</v>
      </c>
      <c r="I12" s="37">
        <v>9</v>
      </c>
    </row>
    <row r="13" spans="1:9" ht="14.95" customHeight="1" x14ac:dyDescent="0.25">
      <c r="A13" s="109" t="s">
        <v>49</v>
      </c>
      <c r="B13" s="72" t="s">
        <v>57</v>
      </c>
      <c r="C13" s="16" t="s">
        <v>6</v>
      </c>
      <c r="D13" s="9"/>
      <c r="E13" s="9"/>
      <c r="F13" s="9"/>
      <c r="G13" s="9"/>
      <c r="H13" s="9"/>
      <c r="I13" s="9"/>
    </row>
    <row r="14" spans="1:9" ht="14.95" customHeight="1" x14ac:dyDescent="0.25">
      <c r="A14" s="110"/>
      <c r="B14" s="73"/>
      <c r="C14" s="16" t="s">
        <v>13</v>
      </c>
      <c r="D14" s="9"/>
      <c r="E14" s="9"/>
      <c r="F14" s="9"/>
      <c r="G14" s="9"/>
      <c r="H14" s="9"/>
      <c r="I14" s="9"/>
    </row>
    <row r="15" spans="1:9" ht="14.95" customHeight="1" x14ac:dyDescent="0.25">
      <c r="A15" s="110"/>
      <c r="B15" s="74"/>
      <c r="C15" s="16" t="s">
        <v>6</v>
      </c>
      <c r="D15" s="9"/>
      <c r="E15" s="9"/>
      <c r="F15" s="9"/>
      <c r="G15" s="9"/>
      <c r="H15" s="9"/>
      <c r="I15" s="9"/>
    </row>
    <row r="16" spans="1:9" ht="30.1" customHeight="1" x14ac:dyDescent="0.25">
      <c r="A16" s="111"/>
      <c r="B16" s="12" t="s">
        <v>5</v>
      </c>
      <c r="C16" s="20" t="s">
        <v>22</v>
      </c>
      <c r="D16" s="20" t="s">
        <v>22</v>
      </c>
      <c r="E16" s="20" t="s">
        <v>22</v>
      </c>
      <c r="F16" s="20">
        <f>SUM(F13:F15)</f>
        <v>0</v>
      </c>
      <c r="G16" s="20">
        <f t="shared" ref="G16:H16" si="0">SUM(G13:G15)</f>
        <v>0</v>
      </c>
      <c r="H16" s="20">
        <f t="shared" si="0"/>
        <v>0</v>
      </c>
      <c r="I16" s="20" t="s">
        <v>22</v>
      </c>
    </row>
    <row r="17" spans="1:9" ht="14.95" customHeight="1" x14ac:dyDescent="0.25">
      <c r="A17" s="109" t="s">
        <v>50</v>
      </c>
      <c r="B17" s="72" t="s">
        <v>58</v>
      </c>
      <c r="C17" s="16" t="s">
        <v>6</v>
      </c>
      <c r="D17" s="9"/>
      <c r="E17" s="9"/>
      <c r="F17" s="9"/>
      <c r="G17" s="9"/>
      <c r="H17" s="9"/>
      <c r="I17" s="9"/>
    </row>
    <row r="18" spans="1:9" ht="14.95" customHeight="1" x14ac:dyDescent="0.25">
      <c r="A18" s="110"/>
      <c r="B18" s="73"/>
      <c r="C18" s="16" t="s">
        <v>13</v>
      </c>
      <c r="D18" s="9"/>
      <c r="E18" s="9"/>
      <c r="F18" s="9"/>
      <c r="G18" s="9"/>
      <c r="H18" s="9"/>
      <c r="I18" s="9"/>
    </row>
    <row r="19" spans="1:9" ht="14.95" customHeight="1" x14ac:dyDescent="0.25">
      <c r="A19" s="110"/>
      <c r="B19" s="74"/>
      <c r="C19" s="16" t="s">
        <v>6</v>
      </c>
      <c r="D19" s="9"/>
      <c r="E19" s="9"/>
      <c r="F19" s="9"/>
      <c r="G19" s="9"/>
      <c r="H19" s="9"/>
      <c r="I19" s="9"/>
    </row>
    <row r="20" spans="1:9" ht="28.55" customHeight="1" x14ac:dyDescent="0.25">
      <c r="A20" s="111"/>
      <c r="B20" s="12" t="s">
        <v>5</v>
      </c>
      <c r="C20" s="20" t="s">
        <v>22</v>
      </c>
      <c r="D20" s="20" t="s">
        <v>22</v>
      </c>
      <c r="E20" s="20" t="s">
        <v>22</v>
      </c>
      <c r="F20" s="20">
        <f>SUM(F17:F19)</f>
        <v>0</v>
      </c>
      <c r="G20" s="20">
        <f t="shared" ref="G20" si="1">SUM(G17:G19)</f>
        <v>0</v>
      </c>
      <c r="H20" s="20">
        <f t="shared" ref="H20" si="2">SUM(H17:H19)</f>
        <v>0</v>
      </c>
      <c r="I20" s="20" t="s">
        <v>22</v>
      </c>
    </row>
    <row r="21" spans="1:9" ht="14.95" customHeight="1" x14ac:dyDescent="0.25">
      <c r="A21" s="109" t="s">
        <v>51</v>
      </c>
      <c r="B21" s="72" t="s">
        <v>59</v>
      </c>
      <c r="C21" s="16" t="s">
        <v>6</v>
      </c>
      <c r="D21" s="14"/>
      <c r="E21" s="14"/>
      <c r="F21" s="14"/>
      <c r="G21" s="14"/>
      <c r="H21" s="14"/>
      <c r="I21" s="14"/>
    </row>
    <row r="22" spans="1:9" ht="14.95" customHeight="1" x14ac:dyDescent="0.25">
      <c r="A22" s="110"/>
      <c r="B22" s="73"/>
      <c r="C22" s="16" t="s">
        <v>13</v>
      </c>
      <c r="D22" s="14"/>
      <c r="E22" s="14"/>
      <c r="F22" s="14"/>
      <c r="G22" s="14"/>
      <c r="H22" s="14"/>
      <c r="I22" s="14"/>
    </row>
    <row r="23" spans="1:9" ht="14.95" customHeight="1" x14ac:dyDescent="0.25">
      <c r="A23" s="110"/>
      <c r="B23" s="74"/>
      <c r="C23" s="16" t="s">
        <v>6</v>
      </c>
      <c r="D23" s="14"/>
      <c r="E23" s="14"/>
      <c r="F23" s="14"/>
      <c r="G23" s="14"/>
      <c r="H23" s="14"/>
      <c r="I23" s="14"/>
    </row>
    <row r="24" spans="1:9" ht="32.950000000000003" customHeight="1" x14ac:dyDescent="0.25">
      <c r="A24" s="111"/>
      <c r="B24" s="12" t="s">
        <v>5</v>
      </c>
      <c r="C24" s="20" t="s">
        <v>22</v>
      </c>
      <c r="D24" s="20" t="s">
        <v>22</v>
      </c>
      <c r="E24" s="20" t="s">
        <v>22</v>
      </c>
      <c r="F24" s="20">
        <f>SUM(F21:F23)</f>
        <v>0</v>
      </c>
      <c r="G24" s="20">
        <f t="shared" ref="G24" si="3">SUM(G21:G23)</f>
        <v>0</v>
      </c>
      <c r="H24" s="20">
        <f t="shared" ref="H24" si="4">SUM(H21:H23)</f>
        <v>0</v>
      </c>
      <c r="I24" s="20" t="s">
        <v>22</v>
      </c>
    </row>
    <row r="25" spans="1:9" ht="14.95" customHeight="1" x14ac:dyDescent="0.25">
      <c r="A25" s="109" t="s">
        <v>52</v>
      </c>
      <c r="B25" s="72" t="s">
        <v>60</v>
      </c>
      <c r="C25" s="16" t="s">
        <v>138</v>
      </c>
      <c r="D25" s="14"/>
      <c r="E25" s="14" t="s">
        <v>139</v>
      </c>
      <c r="F25" s="14">
        <v>445</v>
      </c>
      <c r="G25" s="66">
        <f>H25/F25</f>
        <v>24</v>
      </c>
      <c r="H25" s="66">
        <v>10680</v>
      </c>
      <c r="I25" s="14">
        <v>210180</v>
      </c>
    </row>
    <row r="26" spans="1:9" ht="14.95" customHeight="1" x14ac:dyDescent="0.25">
      <c r="A26" s="110"/>
      <c r="B26" s="73"/>
      <c r="C26" s="16" t="s">
        <v>140</v>
      </c>
      <c r="D26" s="14"/>
      <c r="E26" s="14" t="s">
        <v>139</v>
      </c>
      <c r="F26" s="14">
        <v>195</v>
      </c>
      <c r="G26" s="66">
        <f t="shared" ref="G26:G27" si="5">H26/F26</f>
        <v>25</v>
      </c>
      <c r="H26" s="66">
        <v>4875</v>
      </c>
      <c r="I26" s="14">
        <v>210180</v>
      </c>
    </row>
    <row r="27" spans="1:9" ht="14.95" customHeight="1" x14ac:dyDescent="0.25">
      <c r="A27" s="110"/>
      <c r="B27" s="74"/>
      <c r="C27" s="16" t="s">
        <v>140</v>
      </c>
      <c r="D27" s="14"/>
      <c r="E27" s="14" t="s">
        <v>139</v>
      </c>
      <c r="F27" s="14">
        <v>55</v>
      </c>
      <c r="G27" s="66">
        <f t="shared" si="5"/>
        <v>28</v>
      </c>
      <c r="H27" s="66">
        <v>1540</v>
      </c>
      <c r="I27" s="14">
        <v>210180</v>
      </c>
    </row>
    <row r="28" spans="1:9" ht="31.6" customHeight="1" x14ac:dyDescent="0.25">
      <c r="A28" s="111"/>
      <c r="B28" s="12" t="s">
        <v>5</v>
      </c>
      <c r="C28" s="20" t="s">
        <v>22</v>
      </c>
      <c r="D28" s="20" t="s">
        <v>22</v>
      </c>
      <c r="E28" s="20" t="s">
        <v>22</v>
      </c>
      <c r="F28" s="20">
        <f>SUM(F25:F27)</f>
        <v>695</v>
      </c>
      <c r="G28" s="67">
        <f t="shared" ref="G28" si="6">SUM(G25:G27)</f>
        <v>77</v>
      </c>
      <c r="H28" s="67">
        <f t="shared" ref="H28" si="7">SUM(H25:H27)</f>
        <v>17095</v>
      </c>
      <c r="I28" s="20" t="s">
        <v>22</v>
      </c>
    </row>
    <row r="29" spans="1:9" ht="14.95" customHeight="1" x14ac:dyDescent="0.25">
      <c r="A29" s="109" t="s">
        <v>53</v>
      </c>
      <c r="B29" s="72" t="s">
        <v>61</v>
      </c>
      <c r="C29" s="16" t="s">
        <v>6</v>
      </c>
      <c r="D29" s="14"/>
      <c r="E29" s="14"/>
      <c r="F29" s="14"/>
      <c r="G29" s="14"/>
      <c r="H29" s="14"/>
      <c r="I29" s="14"/>
    </row>
    <row r="30" spans="1:9" ht="14.95" customHeight="1" x14ac:dyDescent="0.25">
      <c r="A30" s="110"/>
      <c r="B30" s="73"/>
      <c r="C30" s="16" t="s">
        <v>13</v>
      </c>
      <c r="D30" s="14"/>
      <c r="E30" s="14"/>
      <c r="F30" s="14"/>
      <c r="G30" s="14"/>
      <c r="H30" s="14"/>
      <c r="I30" s="14"/>
    </row>
    <row r="31" spans="1:9" ht="14.95" customHeight="1" x14ac:dyDescent="0.25">
      <c r="A31" s="110"/>
      <c r="B31" s="74"/>
      <c r="C31" s="16" t="s">
        <v>6</v>
      </c>
      <c r="D31" s="14"/>
      <c r="E31" s="14"/>
      <c r="F31" s="14"/>
      <c r="G31" s="14"/>
      <c r="H31" s="14"/>
      <c r="I31" s="14"/>
    </row>
    <row r="32" spans="1:9" ht="31.6" customHeight="1" x14ac:dyDescent="0.25">
      <c r="A32" s="111"/>
      <c r="B32" s="12" t="s">
        <v>5</v>
      </c>
      <c r="C32" s="20" t="s">
        <v>22</v>
      </c>
      <c r="D32" s="20" t="s">
        <v>22</v>
      </c>
      <c r="E32" s="20" t="s">
        <v>22</v>
      </c>
      <c r="F32" s="20">
        <f>SUM(F29:F31)</f>
        <v>0</v>
      </c>
      <c r="G32" s="20">
        <f t="shared" ref="G32" si="8">SUM(G29:G31)</f>
        <v>0</v>
      </c>
      <c r="H32" s="20">
        <f t="shared" ref="H32" si="9">SUM(H29:H31)</f>
        <v>0</v>
      </c>
      <c r="I32" s="20" t="s">
        <v>22</v>
      </c>
    </row>
    <row r="33" spans="1:9" ht="15.8" customHeight="1" x14ac:dyDescent="0.25">
      <c r="A33" s="124" t="s">
        <v>54</v>
      </c>
      <c r="B33" s="121" t="s">
        <v>62</v>
      </c>
      <c r="C33" s="16" t="s">
        <v>6</v>
      </c>
      <c r="D33" s="9"/>
      <c r="E33" s="9"/>
      <c r="F33" s="9"/>
      <c r="G33" s="9"/>
      <c r="H33" s="9"/>
      <c r="I33" s="9"/>
    </row>
    <row r="34" spans="1:9" ht="15.8" customHeight="1" x14ac:dyDescent="0.25">
      <c r="A34" s="124"/>
      <c r="B34" s="122"/>
      <c r="C34" s="16" t="s">
        <v>13</v>
      </c>
      <c r="D34" s="9"/>
      <c r="E34" s="9"/>
      <c r="F34" s="9"/>
      <c r="G34" s="9"/>
      <c r="H34" s="9"/>
      <c r="I34" s="9"/>
    </row>
    <row r="35" spans="1:9" ht="15.8" customHeight="1" x14ac:dyDescent="0.25">
      <c r="A35" s="124"/>
      <c r="B35" s="123"/>
      <c r="C35" s="16" t="s">
        <v>6</v>
      </c>
      <c r="D35" s="9"/>
      <c r="E35" s="9"/>
      <c r="F35" s="9"/>
      <c r="G35" s="9"/>
      <c r="H35" s="9"/>
      <c r="I35" s="9"/>
    </row>
    <row r="36" spans="1:9" ht="30.75" customHeight="1" x14ac:dyDescent="0.25">
      <c r="A36" s="124"/>
      <c r="B36" s="17" t="s">
        <v>5</v>
      </c>
      <c r="C36" s="20" t="s">
        <v>22</v>
      </c>
      <c r="D36" s="20" t="s">
        <v>22</v>
      </c>
      <c r="E36" s="20" t="s">
        <v>22</v>
      </c>
      <c r="F36" s="20">
        <f>SUM(F33:F35)</f>
        <v>0</v>
      </c>
      <c r="G36" s="20">
        <f t="shared" ref="G36" si="10">SUM(G33:G35)</f>
        <v>0</v>
      </c>
      <c r="H36" s="20">
        <f t="shared" ref="H36" si="11">SUM(H33:H35)</f>
        <v>0</v>
      </c>
      <c r="I36" s="20" t="s">
        <v>22</v>
      </c>
    </row>
    <row r="37" spans="1:9" ht="15.8" customHeight="1" x14ac:dyDescent="0.25">
      <c r="A37" s="125" t="s">
        <v>67</v>
      </c>
      <c r="B37" s="121" t="s">
        <v>63</v>
      </c>
      <c r="C37" s="16" t="s">
        <v>6</v>
      </c>
      <c r="D37" s="16"/>
      <c r="E37" s="9"/>
      <c r="F37" s="9"/>
      <c r="G37" s="9"/>
      <c r="H37" s="9"/>
      <c r="I37" s="9"/>
    </row>
    <row r="38" spans="1:9" ht="15.8" customHeight="1" x14ac:dyDescent="0.25">
      <c r="A38" s="125"/>
      <c r="B38" s="122"/>
      <c r="C38" s="16" t="s">
        <v>13</v>
      </c>
      <c r="D38" s="16"/>
      <c r="E38" s="9"/>
      <c r="F38" s="9"/>
      <c r="G38" s="9"/>
      <c r="H38" s="9"/>
      <c r="I38" s="9"/>
    </row>
    <row r="39" spans="1:9" ht="15.8" customHeight="1" x14ac:dyDescent="0.25">
      <c r="A39" s="125"/>
      <c r="B39" s="123"/>
      <c r="C39" s="16" t="s">
        <v>6</v>
      </c>
      <c r="D39" s="16"/>
      <c r="E39" s="9"/>
      <c r="F39" s="9"/>
      <c r="G39" s="9"/>
      <c r="H39" s="9"/>
      <c r="I39" s="9"/>
    </row>
    <row r="40" spans="1:9" ht="30.75" customHeight="1" x14ac:dyDescent="0.25">
      <c r="A40" s="125"/>
      <c r="B40" s="17" t="s">
        <v>5</v>
      </c>
      <c r="C40" s="20" t="s">
        <v>22</v>
      </c>
      <c r="D40" s="20" t="s">
        <v>22</v>
      </c>
      <c r="E40" s="20" t="s">
        <v>22</v>
      </c>
      <c r="F40" s="20">
        <f>SUM(F37:F39)</f>
        <v>0</v>
      </c>
      <c r="G40" s="20">
        <f t="shared" ref="G40" si="12">SUM(G37:G39)</f>
        <v>0</v>
      </c>
      <c r="H40" s="20">
        <f t="shared" ref="H40" si="13">SUM(H37:H39)</f>
        <v>0</v>
      </c>
      <c r="I40" s="20" t="s">
        <v>22</v>
      </c>
    </row>
    <row r="41" spans="1:9" ht="15.8" customHeight="1" x14ac:dyDescent="0.25">
      <c r="A41" s="124" t="s">
        <v>66</v>
      </c>
      <c r="B41" s="112" t="s">
        <v>64</v>
      </c>
      <c r="C41" s="16" t="s">
        <v>6</v>
      </c>
      <c r="D41" s="6"/>
      <c r="E41" s="3"/>
      <c r="F41" s="3"/>
      <c r="G41" s="3"/>
      <c r="H41" s="3"/>
      <c r="I41" s="3"/>
    </row>
    <row r="42" spans="1:9" ht="13.6" customHeight="1" x14ac:dyDescent="0.25">
      <c r="A42" s="124"/>
      <c r="B42" s="113"/>
      <c r="C42" s="16" t="s">
        <v>13</v>
      </c>
      <c r="D42" s="6"/>
      <c r="E42" s="3"/>
      <c r="F42" s="3"/>
      <c r="G42" s="3"/>
      <c r="H42" s="3"/>
      <c r="I42" s="3"/>
    </row>
    <row r="43" spans="1:9" ht="13.6" customHeight="1" x14ac:dyDescent="0.25">
      <c r="A43" s="124"/>
      <c r="B43" s="114"/>
      <c r="C43" s="16" t="s">
        <v>6</v>
      </c>
      <c r="D43" s="21"/>
      <c r="E43" s="22"/>
      <c r="F43" s="10"/>
      <c r="G43" s="10"/>
      <c r="H43" s="10"/>
      <c r="I43" s="10"/>
    </row>
    <row r="44" spans="1:9" ht="28.55" customHeight="1" x14ac:dyDescent="0.25">
      <c r="A44" s="124"/>
      <c r="B44" s="17" t="s">
        <v>5</v>
      </c>
      <c r="C44" s="20" t="s">
        <v>22</v>
      </c>
      <c r="D44" s="20" t="s">
        <v>22</v>
      </c>
      <c r="E44" s="20" t="s">
        <v>22</v>
      </c>
      <c r="F44" s="20">
        <f>SUM(F41:F43)</f>
        <v>0</v>
      </c>
      <c r="G44" s="20">
        <f t="shared" ref="G44" si="14">SUM(G41:G43)</f>
        <v>0</v>
      </c>
      <c r="H44" s="20">
        <f t="shared" ref="H44" si="15">SUM(H41:H43)</f>
        <v>0</v>
      </c>
      <c r="I44" s="20" t="s">
        <v>22</v>
      </c>
    </row>
    <row r="45" spans="1:9" ht="33.799999999999997" customHeight="1" x14ac:dyDescent="0.25">
      <c r="A45" s="69" t="s">
        <v>46</v>
      </c>
      <c r="B45" s="70"/>
      <c r="C45" s="70"/>
      <c r="D45" s="70"/>
      <c r="E45" s="71"/>
      <c r="F45" s="12">
        <f>F44+F40+F36+F32+F28+F24+F20+F16</f>
        <v>695</v>
      </c>
      <c r="G45" s="12">
        <f t="shared" ref="G45:H45" si="16">G44+G40+G36+G32+G28+G24+G20+G16</f>
        <v>77</v>
      </c>
      <c r="H45" s="65">
        <f t="shared" si="16"/>
        <v>17095</v>
      </c>
      <c r="I45" s="12" t="s">
        <v>22</v>
      </c>
    </row>
    <row r="46" spans="1:9" ht="18" customHeight="1" x14ac:dyDescent="0.25">
      <c r="A46" s="109" t="s">
        <v>68</v>
      </c>
      <c r="B46" s="72" t="s">
        <v>69</v>
      </c>
      <c r="C46" s="16" t="s">
        <v>6</v>
      </c>
      <c r="D46" s="10"/>
      <c r="E46" s="10"/>
      <c r="F46" s="10"/>
      <c r="G46" s="10"/>
      <c r="H46" s="10"/>
      <c r="I46" s="10"/>
    </row>
    <row r="47" spans="1:9" x14ac:dyDescent="0.25">
      <c r="A47" s="110"/>
      <c r="B47" s="73"/>
      <c r="C47" s="16" t="s">
        <v>13</v>
      </c>
      <c r="D47" s="3"/>
      <c r="E47" s="3"/>
      <c r="F47" s="3"/>
      <c r="G47" s="3"/>
      <c r="H47" s="3"/>
      <c r="I47" s="3"/>
    </row>
    <row r="48" spans="1:9" x14ac:dyDescent="0.25">
      <c r="A48" s="110"/>
      <c r="B48" s="74"/>
      <c r="C48" s="16" t="s">
        <v>6</v>
      </c>
      <c r="D48" s="3"/>
      <c r="E48" s="3"/>
      <c r="F48" s="3"/>
      <c r="G48" s="3"/>
      <c r="H48" s="3"/>
      <c r="I48" s="3"/>
    </row>
    <row r="49" spans="1:9" ht="31.25" x14ac:dyDescent="0.25">
      <c r="A49" s="111"/>
      <c r="B49" s="17" t="s">
        <v>5</v>
      </c>
      <c r="C49" s="20" t="s">
        <v>22</v>
      </c>
      <c r="D49" s="20" t="s">
        <v>22</v>
      </c>
      <c r="E49" s="20" t="s">
        <v>22</v>
      </c>
      <c r="F49" s="20">
        <f>SUM(F46:F48)</f>
        <v>0</v>
      </c>
      <c r="G49" s="20">
        <f t="shared" ref="G49" si="17">SUM(G46:G48)</f>
        <v>0</v>
      </c>
      <c r="H49" s="20">
        <f t="shared" ref="H49" si="18">SUM(H46:H48)</f>
        <v>0</v>
      </c>
      <c r="I49" s="20" t="s">
        <v>22</v>
      </c>
    </row>
    <row r="50" spans="1:9" ht="16.5" customHeight="1" x14ac:dyDescent="0.25">
      <c r="A50" s="109" t="s">
        <v>55</v>
      </c>
      <c r="B50" s="72" t="s">
        <v>70</v>
      </c>
      <c r="C50" s="6" t="s">
        <v>135</v>
      </c>
      <c r="D50" s="3"/>
      <c r="E50" s="3" t="s">
        <v>134</v>
      </c>
      <c r="F50" s="3">
        <v>22</v>
      </c>
      <c r="G50" s="51">
        <f>H50/F50</f>
        <v>4</v>
      </c>
      <c r="H50" s="51">
        <v>88</v>
      </c>
      <c r="I50" s="3">
        <v>210180</v>
      </c>
    </row>
    <row r="51" spans="1:9" x14ac:dyDescent="0.25">
      <c r="A51" s="110"/>
      <c r="B51" s="73"/>
      <c r="C51" s="6" t="s">
        <v>136</v>
      </c>
      <c r="D51" s="3"/>
      <c r="E51" s="3" t="s">
        <v>134</v>
      </c>
      <c r="F51" s="3">
        <v>20</v>
      </c>
      <c r="G51" s="51">
        <f t="shared" ref="G51:G52" si="19">H51/F51</f>
        <v>4</v>
      </c>
      <c r="H51" s="51">
        <v>80</v>
      </c>
      <c r="I51" s="3">
        <v>210180</v>
      </c>
    </row>
    <row r="52" spans="1:9" x14ac:dyDescent="0.25">
      <c r="A52" s="110"/>
      <c r="B52" s="74"/>
      <c r="C52" s="16" t="s">
        <v>137</v>
      </c>
      <c r="D52" s="9"/>
      <c r="E52" s="9" t="s">
        <v>134</v>
      </c>
      <c r="F52" s="9">
        <v>12</v>
      </c>
      <c r="G52" s="51">
        <f t="shared" si="19"/>
        <v>43</v>
      </c>
      <c r="H52" s="62">
        <v>516</v>
      </c>
      <c r="I52" s="9">
        <v>210180</v>
      </c>
    </row>
    <row r="53" spans="1:9" ht="31.25" x14ac:dyDescent="0.25">
      <c r="A53" s="111"/>
      <c r="B53" s="17" t="s">
        <v>5</v>
      </c>
      <c r="C53" s="12" t="s">
        <v>22</v>
      </c>
      <c r="D53" s="12" t="s">
        <v>22</v>
      </c>
      <c r="E53" s="12" t="s">
        <v>22</v>
      </c>
      <c r="F53" s="12">
        <f>SUM(F50:F52)</f>
        <v>54</v>
      </c>
      <c r="G53" s="65">
        <f t="shared" ref="G53" si="20">SUM(G50:G52)</f>
        <v>51</v>
      </c>
      <c r="H53" s="65">
        <f t="shared" ref="H53" si="21">SUM(H50:H52)</f>
        <v>684</v>
      </c>
      <c r="I53" s="12" t="s">
        <v>22</v>
      </c>
    </row>
    <row r="54" spans="1:9" ht="18" customHeight="1" x14ac:dyDescent="0.25">
      <c r="A54" s="109" t="s">
        <v>74</v>
      </c>
      <c r="B54" s="72" t="s">
        <v>71</v>
      </c>
      <c r="C54" s="6" t="s">
        <v>6</v>
      </c>
      <c r="D54" s="3"/>
      <c r="E54" s="3"/>
      <c r="F54" s="3"/>
      <c r="G54" s="3"/>
      <c r="H54" s="3"/>
      <c r="I54" s="3"/>
    </row>
    <row r="55" spans="1:9" ht="14.95" customHeight="1" x14ac:dyDescent="0.25">
      <c r="A55" s="110"/>
      <c r="B55" s="73"/>
      <c r="C55" s="6" t="s">
        <v>13</v>
      </c>
      <c r="D55" s="3"/>
      <c r="E55" s="3"/>
      <c r="F55" s="3"/>
      <c r="G55" s="3"/>
      <c r="H55" s="3"/>
      <c r="I55" s="3"/>
    </row>
    <row r="56" spans="1:9" ht="17.350000000000001" customHeight="1" x14ac:dyDescent="0.25">
      <c r="A56" s="110"/>
      <c r="B56" s="74"/>
      <c r="C56" s="6" t="s">
        <v>6</v>
      </c>
      <c r="D56" s="3"/>
      <c r="E56" s="3"/>
      <c r="F56" s="3"/>
      <c r="G56" s="3"/>
      <c r="H56" s="3"/>
      <c r="I56" s="3"/>
    </row>
    <row r="57" spans="1:9" ht="30.75" customHeight="1" x14ac:dyDescent="0.25">
      <c r="A57" s="111"/>
      <c r="B57" s="17" t="s">
        <v>5</v>
      </c>
      <c r="C57" s="12" t="s">
        <v>22</v>
      </c>
      <c r="D57" s="12" t="s">
        <v>22</v>
      </c>
      <c r="E57" s="12" t="s">
        <v>22</v>
      </c>
      <c r="F57" s="12">
        <f>SUM(F54:F56)</f>
        <v>0</v>
      </c>
      <c r="G57" s="12">
        <f t="shared" ref="G57" si="22">SUM(G54:G56)</f>
        <v>0</v>
      </c>
      <c r="H57" s="12">
        <f t="shared" ref="H57" si="23">SUM(H54:H56)</f>
        <v>0</v>
      </c>
      <c r="I57" s="12" t="s">
        <v>22</v>
      </c>
    </row>
    <row r="58" spans="1:9" ht="18.7" customHeight="1" x14ac:dyDescent="0.25">
      <c r="A58" s="109" t="s">
        <v>75</v>
      </c>
      <c r="B58" s="72" t="s">
        <v>72</v>
      </c>
      <c r="C58" s="6" t="s">
        <v>6</v>
      </c>
      <c r="D58" s="3"/>
      <c r="E58" s="3"/>
      <c r="F58" s="3"/>
      <c r="G58" s="3"/>
      <c r="H58" s="3"/>
      <c r="I58" s="3"/>
    </row>
    <row r="59" spans="1:9" x14ac:dyDescent="0.25">
      <c r="A59" s="110"/>
      <c r="B59" s="73"/>
      <c r="C59" s="6" t="s">
        <v>13</v>
      </c>
      <c r="D59" s="10"/>
      <c r="E59" s="10"/>
      <c r="F59" s="10"/>
      <c r="G59" s="10"/>
      <c r="H59" s="10"/>
      <c r="I59" s="10"/>
    </row>
    <row r="60" spans="1:9" x14ac:dyDescent="0.25">
      <c r="A60" s="110"/>
      <c r="B60" s="74"/>
      <c r="C60" s="6" t="s">
        <v>6</v>
      </c>
      <c r="D60" s="10"/>
      <c r="E60" s="10"/>
      <c r="F60" s="10"/>
      <c r="G60" s="10"/>
      <c r="H60" s="10"/>
      <c r="I60" s="10"/>
    </row>
    <row r="61" spans="1:9" ht="31.25" x14ac:dyDescent="0.25">
      <c r="A61" s="111"/>
      <c r="B61" s="17" t="s">
        <v>5</v>
      </c>
      <c r="C61" s="12" t="s">
        <v>22</v>
      </c>
      <c r="D61" s="12" t="s">
        <v>22</v>
      </c>
      <c r="E61" s="12" t="s">
        <v>22</v>
      </c>
      <c r="F61" s="12">
        <f>SUM(F58:F60)</f>
        <v>0</v>
      </c>
      <c r="G61" s="12">
        <f t="shared" ref="G61" si="24">SUM(G58:G60)</f>
        <v>0</v>
      </c>
      <c r="H61" s="12">
        <f t="shared" ref="H61" si="25">SUM(H58:H60)</f>
        <v>0</v>
      </c>
      <c r="I61" s="12" t="s">
        <v>22</v>
      </c>
    </row>
    <row r="62" spans="1:9" ht="18" customHeight="1" x14ac:dyDescent="0.25">
      <c r="A62" s="109" t="s">
        <v>76</v>
      </c>
      <c r="B62" s="83" t="s">
        <v>73</v>
      </c>
      <c r="C62" s="6" t="s">
        <v>6</v>
      </c>
      <c r="D62" s="10"/>
      <c r="E62" s="10"/>
      <c r="F62" s="10"/>
      <c r="G62" s="10"/>
      <c r="H62" s="10"/>
      <c r="I62" s="10"/>
    </row>
    <row r="63" spans="1:9" ht="16.5" customHeight="1" x14ac:dyDescent="0.25">
      <c r="A63" s="110"/>
      <c r="B63" s="83"/>
      <c r="C63" s="6" t="s">
        <v>13</v>
      </c>
      <c r="D63" s="3"/>
      <c r="E63" s="22"/>
      <c r="F63" s="10"/>
      <c r="G63" s="10"/>
      <c r="H63" s="10"/>
      <c r="I63" s="10"/>
    </row>
    <row r="64" spans="1:9" ht="16.5" customHeight="1" x14ac:dyDescent="0.25">
      <c r="A64" s="110"/>
      <c r="B64" s="83"/>
      <c r="C64" s="6" t="s">
        <v>6</v>
      </c>
      <c r="D64" s="3"/>
      <c r="E64" s="22"/>
      <c r="F64" s="10"/>
      <c r="G64" s="10"/>
      <c r="H64" s="10"/>
      <c r="I64" s="10"/>
    </row>
    <row r="65" spans="1:9" ht="29.25" customHeight="1" x14ac:dyDescent="0.25">
      <c r="A65" s="111"/>
      <c r="B65" s="17" t="s">
        <v>5</v>
      </c>
      <c r="C65" s="12" t="s">
        <v>22</v>
      </c>
      <c r="D65" s="12" t="s">
        <v>22</v>
      </c>
      <c r="E65" s="12" t="s">
        <v>22</v>
      </c>
      <c r="F65" s="12">
        <f>SUM(F62:F64)</f>
        <v>0</v>
      </c>
      <c r="G65" s="12">
        <f t="shared" ref="G65" si="26">SUM(G62:G64)</f>
        <v>0</v>
      </c>
      <c r="H65" s="12">
        <f t="shared" ref="H65" si="27">SUM(H62:H64)</f>
        <v>0</v>
      </c>
      <c r="I65" s="12" t="s">
        <v>22</v>
      </c>
    </row>
    <row r="66" spans="1:9" ht="31.6" customHeight="1" x14ac:dyDescent="0.25">
      <c r="A66" s="69" t="s">
        <v>47</v>
      </c>
      <c r="B66" s="70"/>
      <c r="C66" s="70"/>
      <c r="D66" s="70"/>
      <c r="E66" s="71"/>
      <c r="F66" s="12">
        <f>F65+F61+F57+F53+F49</f>
        <v>54</v>
      </c>
      <c r="G66" s="12">
        <f>G65+G61+G57+G53+G49</f>
        <v>51</v>
      </c>
      <c r="H66" s="12">
        <f>H65+H61+H57+H53+H49</f>
        <v>684</v>
      </c>
      <c r="I66" s="12" t="s">
        <v>22</v>
      </c>
    </row>
    <row r="67" spans="1:9" ht="15.8" customHeight="1" x14ac:dyDescent="0.25">
      <c r="A67" s="69" t="s">
        <v>48</v>
      </c>
      <c r="B67" s="70"/>
      <c r="C67" s="70"/>
      <c r="D67" s="70"/>
      <c r="E67" s="71"/>
      <c r="F67" s="12">
        <f>F66+F45</f>
        <v>749</v>
      </c>
      <c r="G67" s="12">
        <f>G66+G45</f>
        <v>128</v>
      </c>
      <c r="H67" s="12">
        <f>H66+H45</f>
        <v>17779</v>
      </c>
      <c r="I67" s="12" t="s">
        <v>22</v>
      </c>
    </row>
    <row r="68" spans="1:9" ht="16.3" x14ac:dyDescent="0.3">
      <c r="A68" s="27"/>
      <c r="B68" s="18"/>
      <c r="C68" s="18"/>
      <c r="D68" s="18"/>
      <c r="E68" s="18"/>
      <c r="F68" s="18"/>
      <c r="G68" s="18"/>
      <c r="H68" s="18"/>
      <c r="I68" s="18"/>
    </row>
    <row r="69" spans="1:9" ht="16.3" x14ac:dyDescent="0.3">
      <c r="A69" s="27"/>
      <c r="B69" s="29"/>
      <c r="C69" s="29"/>
      <c r="D69" s="18"/>
      <c r="E69" s="18"/>
      <c r="F69" s="18"/>
      <c r="G69" s="18"/>
      <c r="H69" s="18"/>
      <c r="I69" s="18"/>
    </row>
    <row r="70" spans="1:9" ht="16.3" x14ac:dyDescent="0.3">
      <c r="A70" s="28"/>
      <c r="B70" s="18"/>
      <c r="C70" s="18"/>
      <c r="D70" s="18"/>
      <c r="E70" s="18"/>
      <c r="F70" s="18"/>
      <c r="G70" s="18"/>
      <c r="H70" s="18"/>
      <c r="I70" s="18"/>
    </row>
  </sheetData>
  <mergeCells count="41">
    <mergeCell ref="E9:E11"/>
    <mergeCell ref="B21:B23"/>
    <mergeCell ref="A13:A16"/>
    <mergeCell ref="F9:H9"/>
    <mergeCell ref="I9:I11"/>
    <mergeCell ref="D10:D11"/>
    <mergeCell ref="F10:F11"/>
    <mergeCell ref="G10:G11"/>
    <mergeCell ref="H10:H11"/>
    <mergeCell ref="A66:E66"/>
    <mergeCell ref="A67:E67"/>
    <mergeCell ref="A62:A65"/>
    <mergeCell ref="B62:B64"/>
    <mergeCell ref="C10:C11"/>
    <mergeCell ref="A45:E45"/>
    <mergeCell ref="B29:B31"/>
    <mergeCell ref="B33:B35"/>
    <mergeCell ref="B25:B27"/>
    <mergeCell ref="A25:A28"/>
    <mergeCell ref="A29:A32"/>
    <mergeCell ref="A33:A36"/>
    <mergeCell ref="A37:A40"/>
    <mergeCell ref="B37:B39"/>
    <mergeCell ref="A41:A44"/>
    <mergeCell ref="B9:B11"/>
    <mergeCell ref="A8:I8"/>
    <mergeCell ref="B54:B56"/>
    <mergeCell ref="A54:A57"/>
    <mergeCell ref="B58:B60"/>
    <mergeCell ref="A58:A61"/>
    <mergeCell ref="B41:B43"/>
    <mergeCell ref="A46:A49"/>
    <mergeCell ref="B46:B48"/>
    <mergeCell ref="B50:B52"/>
    <mergeCell ref="A50:A53"/>
    <mergeCell ref="B13:B15"/>
    <mergeCell ref="B17:B19"/>
    <mergeCell ref="A17:A20"/>
    <mergeCell ref="A21:A24"/>
    <mergeCell ref="A9:A11"/>
    <mergeCell ref="C9:D9"/>
  </mergeCells>
  <hyperlinks>
    <hyperlink ref="A70" location="_ftnref1" display="_ftnref1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workbookViewId="0">
      <selection activeCell="Q10" sqref="Q10"/>
    </sheetView>
  </sheetViews>
  <sheetFormatPr defaultColWidth="4.875" defaultRowHeight="15.65" x14ac:dyDescent="0.25"/>
  <cols>
    <col min="1" max="2" width="4.875" style="1"/>
    <col min="3" max="3" width="40.375" style="1" customWidth="1"/>
    <col min="4" max="4" width="22.375" style="1" customWidth="1"/>
    <col min="5" max="5" width="13.875" style="1" customWidth="1"/>
    <col min="6" max="6" width="11.75" style="1" customWidth="1"/>
    <col min="7" max="7" width="14" style="1" customWidth="1"/>
    <col min="8" max="16384" width="4.875" style="1"/>
  </cols>
  <sheetData>
    <row r="1" spans="2:7" x14ac:dyDescent="0.25">
      <c r="G1" s="1" t="s">
        <v>93</v>
      </c>
    </row>
    <row r="2" spans="2:7" x14ac:dyDescent="0.25">
      <c r="G2" s="1" t="s">
        <v>65</v>
      </c>
    </row>
    <row r="5" spans="2:7" x14ac:dyDescent="0.25">
      <c r="B5" s="128" t="s">
        <v>81</v>
      </c>
      <c r="C5" s="129"/>
      <c r="D5" s="129"/>
      <c r="E5" s="129"/>
      <c r="F5" s="129"/>
      <c r="G5" s="130"/>
    </row>
    <row r="6" spans="2:7" ht="19.55" customHeight="1" x14ac:dyDescent="0.25">
      <c r="B6" s="102" t="s">
        <v>0</v>
      </c>
      <c r="C6" s="102" t="s">
        <v>78</v>
      </c>
      <c r="D6" s="102" t="s">
        <v>2</v>
      </c>
      <c r="E6" s="102"/>
      <c r="F6" s="102"/>
      <c r="G6" s="102"/>
    </row>
    <row r="7" spans="2:7" ht="17.350000000000001" customHeight="1" x14ac:dyDescent="0.25">
      <c r="B7" s="102"/>
      <c r="C7" s="102"/>
      <c r="D7" s="102" t="s">
        <v>79</v>
      </c>
      <c r="E7" s="102" t="s">
        <v>82</v>
      </c>
      <c r="F7" s="102" t="s">
        <v>3</v>
      </c>
      <c r="G7" s="102" t="s">
        <v>45</v>
      </c>
    </row>
    <row r="8" spans="2:7" x14ac:dyDescent="0.25">
      <c r="B8" s="102"/>
      <c r="C8" s="102"/>
      <c r="D8" s="102"/>
      <c r="E8" s="102"/>
      <c r="F8" s="102"/>
      <c r="G8" s="102"/>
    </row>
    <row r="9" spans="2:7" s="39" customFormat="1" ht="13.6" x14ac:dyDescent="0.25">
      <c r="B9" s="37">
        <v>1</v>
      </c>
      <c r="C9" s="37">
        <v>2</v>
      </c>
      <c r="D9" s="37">
        <v>3</v>
      </c>
      <c r="E9" s="37">
        <v>4</v>
      </c>
      <c r="F9" s="37">
        <v>5</v>
      </c>
      <c r="G9" s="37">
        <v>6</v>
      </c>
    </row>
    <row r="10" spans="2:7" x14ac:dyDescent="0.25">
      <c r="B10" s="3">
        <v>1</v>
      </c>
      <c r="C10" s="30"/>
      <c r="D10" s="30"/>
      <c r="E10" s="30"/>
      <c r="F10" s="30"/>
      <c r="G10" s="6">
        <f>E10*F10</f>
        <v>0</v>
      </c>
    </row>
    <row r="11" spans="2:7" x14ac:dyDescent="0.25">
      <c r="B11" s="3">
        <v>2</v>
      </c>
      <c r="C11" s="6"/>
      <c r="D11" s="6"/>
      <c r="E11" s="6"/>
      <c r="F11" s="6"/>
      <c r="G11" s="6">
        <f t="shared" ref="G11:G12" si="0">E11*F11</f>
        <v>0</v>
      </c>
    </row>
    <row r="12" spans="2:7" x14ac:dyDescent="0.25">
      <c r="B12" s="3">
        <v>3</v>
      </c>
      <c r="C12" s="6"/>
      <c r="D12" s="6"/>
      <c r="E12" s="6"/>
      <c r="F12" s="6"/>
      <c r="G12" s="6">
        <f t="shared" si="0"/>
        <v>0</v>
      </c>
    </row>
    <row r="13" spans="2:7" ht="35.35" customHeight="1" x14ac:dyDescent="0.25">
      <c r="B13" s="131" t="s">
        <v>80</v>
      </c>
      <c r="C13" s="132"/>
      <c r="D13" s="132"/>
      <c r="E13" s="133"/>
      <c r="F13" s="15">
        <f>SUM(F10:F12)</f>
        <v>0</v>
      </c>
      <c r="G13" s="15">
        <f>SUM(G10:G12)</f>
        <v>0</v>
      </c>
    </row>
    <row r="15" spans="2:7" x14ac:dyDescent="0.25">
      <c r="C15" s="19"/>
    </row>
  </sheetData>
  <mergeCells count="9">
    <mergeCell ref="E7:E8"/>
    <mergeCell ref="D6:G6"/>
    <mergeCell ref="G7:G8"/>
    <mergeCell ref="B5:G5"/>
    <mergeCell ref="B13:E13"/>
    <mergeCell ref="B6:B8"/>
    <mergeCell ref="C6:C8"/>
    <mergeCell ref="D7:D8"/>
    <mergeCell ref="F7:F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opLeftCell="A25" workbookViewId="0">
      <selection activeCell="B23" sqref="B23"/>
    </sheetView>
  </sheetViews>
  <sheetFormatPr defaultColWidth="4.875" defaultRowHeight="15.65" x14ac:dyDescent="0.25"/>
  <cols>
    <col min="1" max="2" width="4.875" style="1"/>
    <col min="3" max="3" width="40.375" style="1" customWidth="1"/>
    <col min="4" max="5" width="17.125" style="1" customWidth="1"/>
    <col min="6" max="6" width="9.375" style="1" customWidth="1"/>
    <col min="7" max="7" width="9.75" style="1" customWidth="1"/>
    <col min="8" max="8" width="13.875" style="1" customWidth="1"/>
    <col min="9" max="9" width="14" style="1" customWidth="1"/>
    <col min="10" max="16384" width="4.875" style="1"/>
  </cols>
  <sheetData>
    <row r="1" spans="2:9" x14ac:dyDescent="0.25">
      <c r="H1" s="1" t="s">
        <v>92</v>
      </c>
    </row>
    <row r="2" spans="2:9" x14ac:dyDescent="0.25">
      <c r="H2" s="1" t="s">
        <v>65</v>
      </c>
    </row>
    <row r="5" spans="2:9" x14ac:dyDescent="0.25">
      <c r="B5" s="128" t="s">
        <v>99</v>
      </c>
      <c r="C5" s="129"/>
      <c r="D5" s="129"/>
      <c r="E5" s="129"/>
      <c r="F5" s="129"/>
      <c r="G5" s="129"/>
      <c r="H5" s="129"/>
      <c r="I5" s="130"/>
    </row>
    <row r="6" spans="2:9" ht="27.7" customHeight="1" x14ac:dyDescent="0.25">
      <c r="B6" s="97" t="s">
        <v>0</v>
      </c>
      <c r="C6" s="102" t="s">
        <v>84</v>
      </c>
      <c r="D6" s="140" t="s">
        <v>85</v>
      </c>
      <c r="E6" s="97" t="s">
        <v>83</v>
      </c>
      <c r="F6" s="118" t="s">
        <v>2</v>
      </c>
      <c r="G6" s="127"/>
      <c r="H6" s="127"/>
      <c r="I6" s="119"/>
    </row>
    <row r="7" spans="2:9" ht="17.350000000000001" customHeight="1" x14ac:dyDescent="0.25">
      <c r="B7" s="126"/>
      <c r="C7" s="102"/>
      <c r="D7" s="141"/>
      <c r="E7" s="126"/>
      <c r="F7" s="126" t="s">
        <v>86</v>
      </c>
      <c r="G7" s="126" t="s">
        <v>3</v>
      </c>
      <c r="H7" s="126" t="s">
        <v>87</v>
      </c>
      <c r="I7" s="97" t="s">
        <v>45</v>
      </c>
    </row>
    <row r="8" spans="2:9" x14ac:dyDescent="0.25">
      <c r="B8" s="126"/>
      <c r="C8" s="102"/>
      <c r="D8" s="141"/>
      <c r="E8" s="126"/>
      <c r="F8" s="126"/>
      <c r="G8" s="126"/>
      <c r="H8" s="126"/>
      <c r="I8" s="126"/>
    </row>
    <row r="9" spans="2:9" ht="50.95" customHeight="1" x14ac:dyDescent="0.25">
      <c r="B9" s="120"/>
      <c r="C9" s="102"/>
      <c r="D9" s="142"/>
      <c r="E9" s="120"/>
      <c r="F9" s="120"/>
      <c r="G9" s="120"/>
      <c r="H9" s="120"/>
      <c r="I9" s="120"/>
    </row>
    <row r="10" spans="2:9" s="39" customFormat="1" ht="13.6" x14ac:dyDescent="0.25">
      <c r="B10" s="40">
        <v>1</v>
      </c>
      <c r="C10" s="37">
        <v>2</v>
      </c>
      <c r="D10" s="41">
        <v>3</v>
      </c>
      <c r="E10" s="40">
        <v>4</v>
      </c>
      <c r="F10" s="40">
        <v>5</v>
      </c>
      <c r="G10" s="37">
        <v>6</v>
      </c>
      <c r="H10" s="37">
        <v>7</v>
      </c>
      <c r="I10" s="37">
        <v>8</v>
      </c>
    </row>
    <row r="11" spans="2:9" s="39" customFormat="1" ht="21.1" customHeight="1" x14ac:dyDescent="0.25">
      <c r="B11" s="134" t="s">
        <v>100</v>
      </c>
      <c r="C11" s="135"/>
      <c r="D11" s="135"/>
      <c r="E11" s="135"/>
      <c r="F11" s="135"/>
      <c r="G11" s="135"/>
      <c r="H11" s="135"/>
      <c r="I11" s="136"/>
    </row>
    <row r="12" spans="2:9" x14ac:dyDescent="0.25">
      <c r="B12" s="36">
        <v>1</v>
      </c>
      <c r="C12" s="31"/>
      <c r="D12" s="31"/>
      <c r="E12" s="35"/>
      <c r="F12" s="6"/>
      <c r="G12" s="6"/>
      <c r="H12" s="6"/>
      <c r="I12" s="32">
        <f t="shared" ref="I12:I16" si="0">G12*H12</f>
        <v>0</v>
      </c>
    </row>
    <row r="13" spans="2:9" x14ac:dyDescent="0.25">
      <c r="B13" s="36">
        <v>2</v>
      </c>
      <c r="C13" s="31"/>
      <c r="D13" s="31"/>
      <c r="E13" s="35"/>
      <c r="F13" s="6"/>
      <c r="G13" s="6"/>
      <c r="H13" s="6"/>
      <c r="I13" s="32">
        <f t="shared" si="0"/>
        <v>0</v>
      </c>
    </row>
    <row r="14" spans="2:9" x14ac:dyDescent="0.25">
      <c r="B14" s="36">
        <v>3</v>
      </c>
      <c r="C14" s="31"/>
      <c r="D14" s="31"/>
      <c r="E14" s="35"/>
      <c r="F14" s="6"/>
      <c r="G14" s="6"/>
      <c r="H14" s="6"/>
      <c r="I14" s="32">
        <f t="shared" si="0"/>
        <v>0</v>
      </c>
    </row>
    <row r="15" spans="2:9" x14ac:dyDescent="0.25">
      <c r="B15" s="36">
        <v>4</v>
      </c>
      <c r="C15" s="31"/>
      <c r="D15" s="31"/>
      <c r="E15" s="35"/>
      <c r="F15" s="6"/>
      <c r="G15" s="6"/>
      <c r="H15" s="6"/>
      <c r="I15" s="32">
        <f t="shared" si="0"/>
        <v>0</v>
      </c>
    </row>
    <row r="16" spans="2:9" x14ac:dyDescent="0.25">
      <c r="B16" s="36" t="s">
        <v>13</v>
      </c>
      <c r="C16" s="31"/>
      <c r="D16" s="31"/>
      <c r="E16" s="35"/>
      <c r="F16" s="6"/>
      <c r="G16" s="6"/>
      <c r="H16" s="6"/>
      <c r="I16" s="32">
        <f t="shared" si="0"/>
        <v>0</v>
      </c>
    </row>
    <row r="17" spans="2:9" ht="33.799999999999997" customHeight="1" x14ac:dyDescent="0.25">
      <c r="B17" s="131" t="s">
        <v>98</v>
      </c>
      <c r="C17" s="132"/>
      <c r="D17" s="132"/>
      <c r="E17" s="133"/>
      <c r="F17" s="34" t="s">
        <v>22</v>
      </c>
      <c r="G17" s="12" t="s">
        <v>22</v>
      </c>
      <c r="H17" s="12" t="s">
        <v>22</v>
      </c>
      <c r="I17" s="12">
        <f>SUM(I12:I16)</f>
        <v>0</v>
      </c>
    </row>
    <row r="18" spans="2:9" x14ac:dyDescent="0.25">
      <c r="B18" s="137" t="s">
        <v>101</v>
      </c>
      <c r="C18" s="138"/>
      <c r="D18" s="138"/>
      <c r="E18" s="138"/>
      <c r="F18" s="138"/>
      <c r="G18" s="138"/>
      <c r="H18" s="138"/>
      <c r="I18" s="139"/>
    </row>
    <row r="19" spans="2:9" x14ac:dyDescent="0.25">
      <c r="B19" s="36">
        <v>1</v>
      </c>
      <c r="C19" s="36"/>
      <c r="D19" s="36"/>
      <c r="E19" s="36"/>
      <c r="F19" s="36"/>
      <c r="G19" s="36"/>
      <c r="H19" s="36"/>
      <c r="I19" s="36"/>
    </row>
    <row r="20" spans="2:9" x14ac:dyDescent="0.25">
      <c r="B20" s="36">
        <v>2</v>
      </c>
      <c r="C20" s="36"/>
      <c r="D20" s="36"/>
      <c r="E20" s="36"/>
      <c r="F20" s="36"/>
      <c r="G20" s="36"/>
      <c r="H20" s="36"/>
      <c r="I20" s="36"/>
    </row>
    <row r="21" spans="2:9" x14ac:dyDescent="0.25">
      <c r="B21" s="36">
        <v>3</v>
      </c>
      <c r="C21" s="36"/>
      <c r="D21" s="36"/>
      <c r="E21" s="36"/>
      <c r="F21" s="36"/>
      <c r="G21" s="36"/>
      <c r="H21" s="36"/>
      <c r="I21" s="36"/>
    </row>
    <row r="22" spans="2:9" x14ac:dyDescent="0.25">
      <c r="B22" s="36">
        <v>4</v>
      </c>
      <c r="C22" s="36"/>
      <c r="D22" s="36"/>
      <c r="E22" s="36"/>
      <c r="F22" s="36"/>
      <c r="G22" s="36"/>
      <c r="H22" s="36"/>
      <c r="I22" s="36"/>
    </row>
    <row r="23" spans="2:9" x14ac:dyDescent="0.25">
      <c r="B23" s="36" t="s">
        <v>13</v>
      </c>
      <c r="C23" s="36"/>
      <c r="D23" s="36"/>
      <c r="E23" s="36"/>
      <c r="F23" s="36"/>
      <c r="G23" s="36"/>
      <c r="H23" s="36"/>
      <c r="I23" s="36"/>
    </row>
    <row r="24" spans="2:9" ht="33.799999999999997" customHeight="1" x14ac:dyDescent="0.25">
      <c r="B24" s="131" t="s">
        <v>102</v>
      </c>
      <c r="C24" s="132"/>
      <c r="D24" s="132"/>
      <c r="E24" s="133"/>
      <c r="F24" s="34" t="s">
        <v>22</v>
      </c>
      <c r="G24" s="12" t="s">
        <v>22</v>
      </c>
      <c r="H24" s="12" t="s">
        <v>22</v>
      </c>
      <c r="I24" s="12">
        <f>SUM(I22:I23)</f>
        <v>0</v>
      </c>
    </row>
    <row r="25" spans="2:9" x14ac:dyDescent="0.25">
      <c r="B25" s="36"/>
      <c r="C25" s="36"/>
      <c r="D25" s="36"/>
      <c r="E25" s="36"/>
      <c r="F25" s="36"/>
      <c r="G25" s="36"/>
      <c r="H25" s="36"/>
      <c r="I25" s="36"/>
    </row>
  </sheetData>
  <mergeCells count="14">
    <mergeCell ref="B11:I11"/>
    <mergeCell ref="B18:I18"/>
    <mergeCell ref="B24:E24"/>
    <mergeCell ref="B5:I5"/>
    <mergeCell ref="B6:B9"/>
    <mergeCell ref="C6:C9"/>
    <mergeCell ref="D6:D9"/>
    <mergeCell ref="B17:E17"/>
    <mergeCell ref="E6:E9"/>
    <mergeCell ref="F7:F9"/>
    <mergeCell ref="F6:I6"/>
    <mergeCell ref="G7:G9"/>
    <mergeCell ref="H7:H9"/>
    <mergeCell ref="I7:I9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workbookViewId="0">
      <selection activeCell="F21" sqref="F21"/>
    </sheetView>
  </sheetViews>
  <sheetFormatPr defaultRowHeight="14.3" x14ac:dyDescent="0.25"/>
  <cols>
    <col min="1" max="1" width="2.25" customWidth="1"/>
    <col min="2" max="2" width="6.375" customWidth="1"/>
    <col min="3" max="3" width="47.375" customWidth="1"/>
    <col min="5" max="5" width="9.375" customWidth="1"/>
    <col min="6" max="6" width="11.25" customWidth="1"/>
    <col min="7" max="7" width="12.75" customWidth="1"/>
    <col min="8" max="8" width="45.375" customWidth="1"/>
  </cols>
  <sheetData>
    <row r="1" spans="2:8" ht="15.65" x14ac:dyDescent="0.25">
      <c r="B1" s="1"/>
      <c r="C1" s="1"/>
      <c r="D1" s="1"/>
      <c r="E1" s="1"/>
      <c r="F1" s="1" t="s">
        <v>92</v>
      </c>
      <c r="G1" s="1"/>
    </row>
    <row r="2" spans="2:8" ht="15.65" x14ac:dyDescent="0.25">
      <c r="B2" s="1"/>
      <c r="C2" s="1"/>
      <c r="D2" s="1"/>
      <c r="E2" s="1"/>
      <c r="F2" s="1" t="s">
        <v>65</v>
      </c>
      <c r="G2" s="1"/>
    </row>
    <row r="3" spans="2:8" ht="15.65" x14ac:dyDescent="0.25">
      <c r="B3" s="1"/>
      <c r="C3" s="1"/>
      <c r="D3" s="1"/>
      <c r="E3" s="1"/>
      <c r="F3" s="1"/>
      <c r="G3" s="1"/>
    </row>
    <row r="4" spans="2:8" ht="15.65" x14ac:dyDescent="0.25">
      <c r="B4" s="1"/>
      <c r="C4" s="1"/>
      <c r="D4" s="1"/>
      <c r="E4" s="1"/>
      <c r="F4" s="1"/>
      <c r="G4" s="1"/>
    </row>
    <row r="5" spans="2:8" ht="15.65" x14ac:dyDescent="0.25">
      <c r="B5" s="128" t="s">
        <v>103</v>
      </c>
      <c r="C5" s="129"/>
      <c r="D5" s="129"/>
      <c r="E5" s="129"/>
      <c r="F5" s="129"/>
      <c r="G5" s="130"/>
      <c r="H5" s="143" t="s">
        <v>107</v>
      </c>
    </row>
    <row r="6" spans="2:8" ht="15.8" customHeight="1" x14ac:dyDescent="0.25">
      <c r="B6" s="97" t="s">
        <v>0</v>
      </c>
      <c r="C6" s="102" t="s">
        <v>104</v>
      </c>
      <c r="D6" s="118" t="s">
        <v>2</v>
      </c>
      <c r="E6" s="127"/>
      <c r="F6" s="127"/>
      <c r="G6" s="119"/>
      <c r="H6" s="144"/>
    </row>
    <row r="7" spans="2:8" ht="14.95" customHeight="1" x14ac:dyDescent="0.25">
      <c r="B7" s="126"/>
      <c r="C7" s="102"/>
      <c r="D7" s="126" t="s">
        <v>86</v>
      </c>
      <c r="E7" s="126" t="s">
        <v>3</v>
      </c>
      <c r="F7" s="126" t="s">
        <v>87</v>
      </c>
      <c r="G7" s="97" t="s">
        <v>45</v>
      </c>
      <c r="H7" s="144"/>
    </row>
    <row r="8" spans="2:8" ht="14.95" customHeight="1" x14ac:dyDescent="0.25">
      <c r="B8" s="126"/>
      <c r="C8" s="102"/>
      <c r="D8" s="126"/>
      <c r="E8" s="126"/>
      <c r="F8" s="126"/>
      <c r="G8" s="126"/>
      <c r="H8" s="144"/>
    </row>
    <row r="9" spans="2:8" ht="14.95" customHeight="1" x14ac:dyDescent="0.25">
      <c r="B9" s="120"/>
      <c r="C9" s="102"/>
      <c r="D9" s="120"/>
      <c r="E9" s="120"/>
      <c r="F9" s="120"/>
      <c r="G9" s="120"/>
      <c r="H9" s="145"/>
    </row>
    <row r="10" spans="2:8" x14ac:dyDescent="0.25">
      <c r="B10" s="40">
        <v>1</v>
      </c>
      <c r="C10" s="44">
        <v>2</v>
      </c>
      <c r="D10" s="40">
        <v>5</v>
      </c>
      <c r="E10" s="44">
        <v>6</v>
      </c>
      <c r="F10" s="44">
        <v>7</v>
      </c>
      <c r="G10" s="44">
        <v>8</v>
      </c>
      <c r="H10" s="48"/>
    </row>
    <row r="11" spans="2:8" ht="15.65" x14ac:dyDescent="0.25">
      <c r="B11" s="36">
        <v>1</v>
      </c>
      <c r="C11" s="31"/>
      <c r="D11" s="6"/>
      <c r="E11" s="6"/>
      <c r="F11" s="6"/>
      <c r="G11" s="43">
        <f>E11*F11</f>
        <v>0</v>
      </c>
      <c r="H11" s="48"/>
    </row>
    <row r="12" spans="2:8" ht="15.65" x14ac:dyDescent="0.25">
      <c r="B12" s="36">
        <v>2</v>
      </c>
      <c r="C12" s="31"/>
      <c r="D12" s="6"/>
      <c r="E12" s="6"/>
      <c r="F12" s="6"/>
      <c r="G12" s="43">
        <f t="shared" ref="G12:G15" si="0">E12*F12</f>
        <v>0</v>
      </c>
      <c r="H12" s="48"/>
    </row>
    <row r="13" spans="2:8" ht="15.65" x14ac:dyDescent="0.25">
      <c r="B13" s="36">
        <v>3</v>
      </c>
      <c r="C13" s="31"/>
      <c r="D13" s="6"/>
      <c r="E13" s="6"/>
      <c r="F13" s="6"/>
      <c r="G13" s="43">
        <f t="shared" si="0"/>
        <v>0</v>
      </c>
      <c r="H13" s="48"/>
    </row>
    <row r="14" spans="2:8" ht="15.65" x14ac:dyDescent="0.25">
      <c r="B14" s="36">
        <v>4</v>
      </c>
      <c r="C14" s="31"/>
      <c r="D14" s="6"/>
      <c r="E14" s="6"/>
      <c r="F14" s="6"/>
      <c r="G14" s="43">
        <f t="shared" si="0"/>
        <v>0</v>
      </c>
      <c r="H14" s="48"/>
    </row>
    <row r="15" spans="2:8" ht="15.65" x14ac:dyDescent="0.25">
      <c r="B15" s="36" t="s">
        <v>105</v>
      </c>
      <c r="C15" s="31"/>
      <c r="D15" s="6"/>
      <c r="E15" s="6"/>
      <c r="F15" s="6"/>
      <c r="G15" s="43">
        <f t="shared" si="0"/>
        <v>0</v>
      </c>
      <c r="H15" s="48"/>
    </row>
    <row r="16" spans="2:8" ht="15.65" x14ac:dyDescent="0.25">
      <c r="B16" s="131" t="s">
        <v>106</v>
      </c>
      <c r="C16" s="132"/>
      <c r="D16" s="34" t="s">
        <v>22</v>
      </c>
      <c r="E16" s="12" t="s">
        <v>22</v>
      </c>
      <c r="F16" s="12" t="s">
        <v>22</v>
      </c>
      <c r="G16" s="12">
        <f>SUM(G11:G15)</f>
        <v>0</v>
      </c>
      <c r="H16" s="48"/>
    </row>
    <row r="17" spans="2:7" ht="15.65" x14ac:dyDescent="0.25">
      <c r="B17" s="1"/>
      <c r="C17" s="1"/>
      <c r="D17" s="1"/>
      <c r="E17" s="1"/>
      <c r="F17" s="1"/>
      <c r="G17" s="1"/>
    </row>
    <row r="18" spans="2:7" ht="15.65" x14ac:dyDescent="0.25">
      <c r="B18" s="1"/>
      <c r="C18" s="19"/>
      <c r="D18" s="33"/>
      <c r="E18" s="1"/>
      <c r="F18" s="1"/>
      <c r="G18" s="1"/>
    </row>
    <row r="19" spans="2:7" ht="15.65" x14ac:dyDescent="0.25">
      <c r="B19" s="1"/>
      <c r="C19" s="1"/>
      <c r="D19" s="1"/>
      <c r="E19" s="1"/>
      <c r="F19" s="1"/>
      <c r="G19" s="1"/>
    </row>
  </sheetData>
  <mergeCells count="10">
    <mergeCell ref="H5:H9"/>
    <mergeCell ref="B16:C16"/>
    <mergeCell ref="B5:G5"/>
    <mergeCell ref="B6:B9"/>
    <mergeCell ref="C6:C9"/>
    <mergeCell ref="D6:G6"/>
    <mergeCell ref="D7:D9"/>
    <mergeCell ref="E7:E9"/>
    <mergeCell ref="F7:F9"/>
    <mergeCell ref="G7:G9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Необоротні активи</vt:lpstr>
      <vt:lpstr>Запаси</vt:lpstr>
      <vt:lpstr>грош док</vt:lpstr>
      <vt:lpstr>позабаланс</vt:lpstr>
      <vt:lpstr>Нестачі</vt:lpstr>
      <vt:lpstr>Запаси!_ftn1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</dc:creator>
  <cp:lastModifiedBy>Протокольна Частина</cp:lastModifiedBy>
  <cp:lastPrinted>2021-03-12T10:11:48Z</cp:lastPrinted>
  <dcterms:created xsi:type="dcterms:W3CDTF">2021-02-26T10:25:26Z</dcterms:created>
  <dcterms:modified xsi:type="dcterms:W3CDTF">2021-03-25T08:52:15Z</dcterms:modified>
</cp:coreProperties>
</file>