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5" yWindow="54" windowWidth="10379" windowHeight="7947"/>
  </bookViews>
  <sheets>
    <sheet name="179" sheetId="1" r:id="rId1"/>
  </sheets>
  <definedNames>
    <definedName name="_xlnm.Print_Titles" localSheetId="0">'179'!$5:$6</definedName>
    <definedName name="_xlnm.Print_Area" localSheetId="0">'179'!$A$1:$E$75</definedName>
  </definedNames>
  <calcPr calcId="144525"/>
</workbook>
</file>

<file path=xl/calcChain.xml><?xml version="1.0" encoding="utf-8"?>
<calcChain xmlns="http://schemas.openxmlformats.org/spreadsheetml/2006/main">
  <c r="E15" i="1" l="1"/>
  <c r="E68" i="1"/>
  <c r="E69" i="1" s="1"/>
  <c r="E70" i="1" s="1"/>
  <c r="E17" i="1" l="1"/>
  <c r="E72" i="1" s="1"/>
  <c r="E16" i="1"/>
  <c r="B15" i="1"/>
  <c r="B16" i="1" s="1"/>
  <c r="B17" i="1" l="1"/>
  <c r="C62" i="1"/>
  <c r="B62" i="1"/>
  <c r="C56" i="1"/>
  <c r="B56" i="1"/>
  <c r="C47" i="1"/>
  <c r="B47" i="1"/>
  <c r="C42" i="1"/>
  <c r="B42" i="1"/>
  <c r="D32" i="1"/>
  <c r="B32" i="1"/>
  <c r="C52" i="1"/>
  <c r="B52" i="1"/>
  <c r="D27" i="1"/>
  <c r="B27" i="1"/>
  <c r="C24" i="1"/>
  <c r="D24" i="1"/>
  <c r="B24" i="1"/>
  <c r="C64" i="1" l="1"/>
  <c r="C70" i="1" s="1"/>
  <c r="B64" i="1"/>
  <c r="B33" i="1"/>
  <c r="B36" i="1" s="1"/>
  <c r="D33" i="1"/>
  <c r="C33" i="1"/>
  <c r="B68" i="1" l="1"/>
  <c r="B69" i="1" s="1"/>
  <c r="C36" i="1" l="1"/>
  <c r="C72" i="1" s="1"/>
  <c r="D36" i="1"/>
  <c r="D72" i="1" s="1"/>
  <c r="B70" i="1" l="1"/>
  <c r="B72" i="1" s="1"/>
</calcChain>
</file>

<file path=xl/sharedStrings.xml><?xml version="1.0" encoding="utf-8"?>
<sst xmlns="http://schemas.openxmlformats.org/spreadsheetml/2006/main" count="79" uniqueCount="67">
  <si>
    <t>Найменування об’єкта</t>
  </si>
  <si>
    <t>Обсяг фінансування, тис. гривень</t>
  </si>
  <si>
    <t xml:space="preserve">Введення в експлуатацію </t>
  </si>
  <si>
    <t>дороги, кілометрів</t>
  </si>
  <si>
    <t>мосту, пог. метрів</t>
  </si>
  <si>
    <t>вулиці і дороги комунальної власності у населених пунктах, м²</t>
  </si>
  <si>
    <t xml:space="preserve">                Чернігівська область</t>
  </si>
  <si>
    <t>1. Об’єкти будівництва та реконструкції автомобільних доріг</t>
  </si>
  <si>
    <t>1.1. Автомобільні дороги місцевого значення </t>
  </si>
  <si>
    <t>Разом за підрозділом  “Автомобільні дороги місцевого значення"</t>
  </si>
  <si>
    <t xml:space="preserve">1.2. Вулиці і дороги комунальної власності у населених пунктах </t>
  </si>
  <si>
    <t>Разом по району</t>
  </si>
  <si>
    <t>Разом за підрозділом "Вулиці і дороги комунальної власності у населених пунктах"</t>
  </si>
  <si>
    <t>Разом за розділом “Об’єкти будівництва та реконструкції автомобільних доріг”</t>
  </si>
  <si>
    <t>2. Об’єкти капітального ремонту автомобільних доріг</t>
  </si>
  <si>
    <t>2.1. Автомобільні дороги місцевого значення (замовник робіт - Управління капітального будівництва обласної державної адміністрації)</t>
  </si>
  <si>
    <t>Чернігівський район</t>
  </si>
  <si>
    <t>Разом за розділом “Об’єкти капітального ремонту автомобільних доріг”</t>
  </si>
  <si>
    <t>3. Об’єкти поточного середнього ремонту автомобільних доріг</t>
  </si>
  <si>
    <t>3.1. Автомобільні дороги місцевого значення (замовник робіт - Управління капітального будівництва обласної державної адміністрації)</t>
  </si>
  <si>
    <t xml:space="preserve">Новгород-Сіверський район </t>
  </si>
  <si>
    <t xml:space="preserve">Прилуцький район </t>
  </si>
  <si>
    <t xml:space="preserve">Чернігівський район </t>
  </si>
  <si>
    <t>Разом по підрозділу “Об’єкти поточного середнього ремонту автомобільних доріг місцевого значення”</t>
  </si>
  <si>
    <t xml:space="preserve">Ніжинський район </t>
  </si>
  <si>
    <t>Разом за розділом "Об`єкти поточного середнього ремонту автомобільних доріг"</t>
  </si>
  <si>
    <t>Разом по Чернігівській області</t>
  </si>
  <si>
    <t xml:space="preserve">Начальник Управління капітального будівництва </t>
  </si>
  <si>
    <t>Чернігівської обласної державної адміністрації</t>
  </si>
  <si>
    <t>Богдан КРИВЕНКО</t>
  </si>
  <si>
    <t>О250102 Бахмач - Часниківка - /М-02/ на ділянці км 0 + 000 - км 10 + 200</t>
  </si>
  <si>
    <t>О250606 Івангород - Більмачівка - Рожнівка - Ступаківка з під’їздом до с. Максимівка на ділянці км 0+000 - км 31+400</t>
  </si>
  <si>
    <t xml:space="preserve">О250920 Корюківка - Наумівка - Перелюб - Погорільці - Семенівка з під'їздом до с. Баранівка на ділянці км 37 + 300 - км 46 + 000 </t>
  </si>
  <si>
    <t>О252109   Довжик - Хмільниця - /М-01/ - Роїще на ділянці км 0+000 - км 18+900</t>
  </si>
  <si>
    <t xml:space="preserve">ПЕРЕЛІК                                                                                                                                                                                                                                                                                                                                                                                                                                                                                                                                                                       об’єктів будівництва, реконструкції, капітального та поточного середнього ремонтів автомобільних доріг загального користування місцевого значення, вулиць і доріг комунальної власності у населених пунктах  за рахунок субвенції з державного бюджету місцевим бюджетам у 2021 році </t>
  </si>
  <si>
    <t>Ніжинський район</t>
  </si>
  <si>
    <t>Корюківський район</t>
  </si>
  <si>
    <t>О250920 Корюківка - Наумівка - Перелюб - Погорільці - Семенівка з під'їздом до с.Баранівка на ділянці км 0 + 000 - км 24+000</t>
  </si>
  <si>
    <t>м. Чернігів (замовник робіт - Управління житлово-комунального господарства Чернігівської міської ради)</t>
  </si>
  <si>
    <t>м.Чернігів (замовник робіт - Управління житлово-комунального господарства Чернігівської міської ради)</t>
  </si>
  <si>
    <t>Проєктно-вишукувальні роботи майбутніх періодів</t>
  </si>
  <si>
    <t xml:space="preserve">3.2. Вулиці і дороги комунальної власності у населених пунктах </t>
  </si>
  <si>
    <t xml:space="preserve">Додаток </t>
  </si>
  <si>
    <t>2.2 Вулиці і дороги комунальної власності у населених пунктах</t>
  </si>
  <si>
    <t>Разом за підрозділом “Об’єкти капітального ремонту автомобільних доріг місцевого значення”</t>
  </si>
  <si>
    <t>Поточний дрібний ремонт та експлуатаційне утримання автомобільних доріг загального користування місцевого значення</t>
  </si>
  <si>
    <t>до розпорядження голови Чернігівської обласної державної адміністрації</t>
  </si>
  <si>
    <t>О251203 Талалаївка - Лосинівка - Сальне - Шняківка на ділянці км 0+000 - км 27+100</t>
  </si>
  <si>
    <t>Реконструкція перехрестя вул. Кільцева з вул. 1-го Травня в м.Чернігів</t>
  </si>
  <si>
    <t>Реконструкція перехрестя вул. Малиновського з вул. Шевченка в м.Чернігів</t>
  </si>
  <si>
    <t>О251810 Сосниця - Пекарів - Шабалинів на ділянці км 0+000 - км 13+300</t>
  </si>
  <si>
    <t>О250205 Бобровиця - Рудьківка - Сухиня на ділянці км 0+000 - км 12+700</t>
  </si>
  <si>
    <t>О251401 Носівка - Держанівка - /М-02/ з під'їздом до с.Козари на ділянці км 0+000 - км 32+800</t>
  </si>
  <si>
    <t>О250801 Вишеньки - Радичів - Іваньків - /Т-25-39/ на ділянці км 0+000 - км 35+800</t>
  </si>
  <si>
    <t>О251304 Буда-Вороб'ївська  - Полюшкине на ділянці км 0+000 - км 11+100</t>
  </si>
  <si>
    <t>О250404 Варва - Хукалівка - Поділ на ділянці км 0+000 - км 41+900</t>
  </si>
  <si>
    <t>О251002 /Р-67/ - Бакланова Муравійка - Орлівка на ділянці км 0+000 - км 23+800</t>
  </si>
  <si>
    <t>О250704 Горбачі - Патюти - Ставиське на ділянці км 0+000 - км 16+200</t>
  </si>
  <si>
    <t>Мостовий перехід через р.Остер біля с.Адамівка на автомобільній дорозі загального користування місцевого значення  О251401 Носівка -  Держанівка – /М-02/ з під’їздом до с.Козари, км 18+808</t>
  </si>
  <si>
    <t>Міст через канал на автомобільній дорозі загального користування місцевого значення О250712 Гальчин - Хрещате - /М-02/ км 1+960, біля с.Гальчин</t>
  </si>
  <si>
    <t>Міст через струмок на автомобільній дорозі загального користування місцевого значення О250920 Корюківка - Наумівка - Перелюб - Погорільці - Семенівка з під'їздом до с.Баранівка, км 59+948, біля м.Семенівка</t>
  </si>
  <si>
    <t>О251602 Ріпки - Високинь - Павлівка - Духанки на ділянці км 0+000 - км 29+700</t>
  </si>
  <si>
    <t>Мостовий перехід через канал біля с.Рівчак-Степанівка на автомобільній дорозі загального користування місцевого значення О251406 Носівка - Лосинівка - Велика Дорога з під'їздом до ст.Лосинівка, км 29+515</t>
  </si>
  <si>
    <t>Міст через р.Свишень на автомобільній дорозі загального користування місцевого значення О252109 Довжик -Хмільниця - /М-01/ - Роїще, км 0+168, біля с.Довжик</t>
  </si>
  <si>
    <t>Міст через струмок на автомобільній дорозі загального користування місцевого значення О250501 Городня - Кузничі - Деревини, км 22+331, біля с.Деревини</t>
  </si>
  <si>
    <t>Поточний середній ремонт ділянок доріг вулиць Кільцева, 1-го Травня, Олександрівська, Малиновського в м.Чернігів</t>
  </si>
  <si>
    <t>24 лютого 2021 р. №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</si>
</sst>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####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Border="1"/>
    <xf numFmtId="164" fontId="3" fillId="0" borderId="0" xfId="0" applyNumberFormat="1" applyFont="1" applyBorder="1"/>
    <xf numFmtId="0" fontId="0" fillId="0" borderId="2" xfId="0" applyBorder="1"/>
    <xf numFmtId="165" fontId="2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165" fontId="5" fillId="3" borderId="2" xfId="0" applyNumberFormat="1" applyFont="1" applyFill="1" applyBorder="1" applyAlignment="1">
      <alignment horizontal="left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/>
    <xf numFmtId="165" fontId="2" fillId="3" borderId="2" xfId="0" applyNumberFormat="1" applyFont="1" applyFill="1" applyBorder="1" applyAlignment="1">
      <alignment horizontal="left" vertical="top" wrapText="1"/>
    </xf>
    <xf numFmtId="165" fontId="7" fillId="3" borderId="2" xfId="0" applyNumberFormat="1" applyFont="1" applyFill="1" applyBorder="1" applyAlignment="1">
      <alignment horizontal="left" vertical="top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left" vertical="top" wrapText="1"/>
    </xf>
    <xf numFmtId="165" fontId="9" fillId="0" borderId="2" xfId="0" applyNumberFormat="1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vertical="center" wrapText="1"/>
    </xf>
    <xf numFmtId="164" fontId="0" fillId="0" borderId="2" xfId="0" applyNumberFormat="1" applyBorder="1"/>
    <xf numFmtId="165" fontId="5" fillId="0" borderId="2" xfId="0" applyNumberFormat="1" applyFont="1" applyFill="1" applyBorder="1" applyAlignment="1">
      <alignment horizontal="left" vertical="top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0" fontId="0" fillId="0" borderId="0" xfId="0" applyBorder="1"/>
    <xf numFmtId="165" fontId="3" fillId="0" borderId="2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horizontal="center" vertical="center"/>
    </xf>
    <xf numFmtId="166" fontId="2" fillId="3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/>
    </xf>
    <xf numFmtId="0" fontId="2" fillId="0" borderId="4" xfId="0" applyFont="1" applyBorder="1"/>
    <xf numFmtId="164" fontId="0" fillId="0" borderId="4" xfId="0" applyNumberFormat="1" applyBorder="1"/>
    <xf numFmtId="164" fontId="0" fillId="0" borderId="4" xfId="0" applyNumberFormat="1" applyBorder="1" applyAlignment="1">
      <alignment horizontal="center" vertical="center"/>
    </xf>
    <xf numFmtId="0" fontId="0" fillId="0" borderId="4" xfId="0" applyBorder="1"/>
    <xf numFmtId="164" fontId="2" fillId="0" borderId="4" xfId="0" applyNumberFormat="1" applyFont="1" applyBorder="1" applyAlignment="1">
      <alignment horizontal="center" vertical="center"/>
    </xf>
    <xf numFmtId="0" fontId="2" fillId="0" borderId="2" xfId="0" applyFont="1" applyBorder="1"/>
    <xf numFmtId="164" fontId="0" fillId="0" borderId="2" xfId="0" applyNumberForma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top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left" vertical="top" wrapText="1"/>
    </xf>
    <xf numFmtId="165" fontId="7" fillId="0" borderId="3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top" wrapText="1"/>
    </xf>
    <xf numFmtId="165" fontId="2" fillId="4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vertical="top" wrapText="1"/>
    </xf>
    <xf numFmtId="165" fontId="2" fillId="4" borderId="9" xfId="0" applyNumberFormat="1" applyFont="1" applyFill="1" applyBorder="1" applyAlignment="1">
      <alignment wrapText="1"/>
    </xf>
    <xf numFmtId="165" fontId="2" fillId="4" borderId="2" xfId="0" applyNumberFormat="1" applyFont="1" applyFill="1" applyBorder="1" applyAlignment="1">
      <alignment wrapText="1"/>
    </xf>
    <xf numFmtId="165" fontId="2" fillId="4" borderId="8" xfId="0" applyNumberFormat="1" applyFont="1" applyFill="1" applyBorder="1" applyAlignment="1">
      <alignment wrapText="1"/>
    </xf>
    <xf numFmtId="165" fontId="2" fillId="4" borderId="9" xfId="0" applyNumberFormat="1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vertical="top" wrapText="1"/>
    </xf>
    <xf numFmtId="165" fontId="2" fillId="4" borderId="9" xfId="0" applyNumberFormat="1" applyFont="1" applyFill="1" applyBorder="1" applyAlignment="1">
      <alignment vertical="center" wrapText="1"/>
    </xf>
    <xf numFmtId="165" fontId="2" fillId="4" borderId="9" xfId="0" applyNumberFormat="1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vertical="center" wrapText="1"/>
    </xf>
    <xf numFmtId="165" fontId="7" fillId="0" borderId="2" xfId="0" applyNumberFormat="1" applyFont="1" applyFill="1" applyBorder="1" applyAlignment="1">
      <alignment horizontal="center" vertical="top" wrapText="1"/>
    </xf>
    <xf numFmtId="165" fontId="11" fillId="0" borderId="2" xfId="0" applyNumberFormat="1" applyFont="1" applyFill="1" applyBorder="1" applyAlignment="1">
      <alignment horizontal="center" vertical="top" wrapText="1"/>
    </xf>
    <xf numFmtId="165" fontId="7" fillId="3" borderId="5" xfId="0" applyNumberFormat="1" applyFont="1" applyFill="1" applyBorder="1" applyAlignment="1">
      <alignment horizontal="center" vertical="top" wrapText="1"/>
    </xf>
    <xf numFmtId="165" fontId="7" fillId="3" borderId="6" xfId="0" applyNumberFormat="1" applyFont="1" applyFill="1" applyBorder="1" applyAlignment="1">
      <alignment horizontal="center" vertical="top" wrapText="1"/>
    </xf>
    <xf numFmtId="165" fontId="7" fillId="3" borderId="7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/>
    <xf numFmtId="165" fontId="7" fillId="0" borderId="5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top" wrapText="1"/>
    </xf>
    <xf numFmtId="165" fontId="7" fillId="0" borderId="6" xfId="0" applyNumberFormat="1" applyFont="1" applyFill="1" applyBorder="1" applyAlignment="1">
      <alignment horizontal="center" vertical="top" wrapText="1"/>
    </xf>
    <xf numFmtId="165" fontId="7" fillId="0" borderId="7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/>
    <xf numFmtId="164" fontId="7" fillId="3" borderId="5" xfId="0" applyNumberFormat="1" applyFont="1" applyFill="1" applyBorder="1" applyAlignment="1">
      <alignment horizontal="center" vertical="top" wrapText="1"/>
    </xf>
    <xf numFmtId="164" fontId="7" fillId="3" borderId="6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3" borderId="4" xfId="0" applyNumberFormat="1" applyFont="1" applyFill="1" applyBorder="1" applyAlignment="1">
      <alignment horizontal="center" wrapText="1"/>
    </xf>
    <xf numFmtId="165" fontId="3" fillId="0" borderId="2" xfId="0" applyNumberFormat="1" applyFont="1" applyBorder="1" applyAlignment="1"/>
    <xf numFmtId="165" fontId="5" fillId="3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/>
    <xf numFmtId="165" fontId="5" fillId="3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view="pageBreakPreview" zoomScale="70" zoomScaleNormal="80" zoomScaleSheetLayoutView="70" workbookViewId="0">
      <selection activeCell="A4" sqref="A4:E4"/>
    </sheetView>
  </sheetViews>
  <sheetFormatPr defaultColWidth="9.125" defaultRowHeight="18.350000000000001" x14ac:dyDescent="0.3"/>
  <cols>
    <col min="1" max="1" width="82.75" style="40" customWidth="1"/>
    <col min="2" max="2" width="17.625" style="21" customWidth="1"/>
    <col min="3" max="3" width="17.25" style="41" customWidth="1"/>
    <col min="4" max="4" width="13.625" style="3" customWidth="1"/>
    <col min="5" max="5" width="27.375" style="42" customWidth="1"/>
    <col min="6" max="16384" width="9.125" style="3"/>
  </cols>
  <sheetData>
    <row r="1" spans="1:5" ht="18.7" customHeight="1" x14ac:dyDescent="0.35">
      <c r="A1" s="1"/>
      <c r="B1" s="2"/>
      <c r="C1" s="86" t="s">
        <v>42</v>
      </c>
      <c r="D1" s="86"/>
      <c r="E1" s="87"/>
    </row>
    <row r="2" spans="1:5" ht="35.35" customHeight="1" x14ac:dyDescent="0.35">
      <c r="A2" s="1"/>
      <c r="B2" s="2"/>
      <c r="C2" s="86" t="s">
        <v>46</v>
      </c>
      <c r="D2" s="86"/>
      <c r="E2" s="87"/>
    </row>
    <row r="3" spans="1:5" ht="20.25" customHeight="1" x14ac:dyDescent="0.35">
      <c r="A3" s="1"/>
      <c r="B3" s="2"/>
      <c r="C3" s="88" t="s">
        <v>66</v>
      </c>
      <c r="D3" s="88"/>
      <c r="E3" s="89"/>
    </row>
    <row r="4" spans="1:5" ht="75.75" customHeight="1" x14ac:dyDescent="0.25">
      <c r="A4" s="90" t="s">
        <v>34</v>
      </c>
      <c r="B4" s="90"/>
      <c r="C4" s="90"/>
      <c r="D4" s="90"/>
      <c r="E4" s="90"/>
    </row>
    <row r="5" spans="1:5" ht="17.350000000000001" customHeight="1" x14ac:dyDescent="0.35">
      <c r="A5" s="96" t="s">
        <v>0</v>
      </c>
      <c r="B5" s="98" t="s">
        <v>1</v>
      </c>
      <c r="C5" s="96" t="s">
        <v>2</v>
      </c>
      <c r="D5" s="96"/>
      <c r="E5" s="100"/>
    </row>
    <row r="6" spans="1:5" ht="57.75" customHeight="1" x14ac:dyDescent="0.25">
      <c r="A6" s="97"/>
      <c r="B6" s="99"/>
      <c r="C6" s="4" t="s">
        <v>3</v>
      </c>
      <c r="D6" s="4" t="s">
        <v>4</v>
      </c>
      <c r="E6" s="4" t="s">
        <v>5</v>
      </c>
    </row>
    <row r="7" spans="1:5" ht="19.55" customHeight="1" x14ac:dyDescent="0.35">
      <c r="A7" s="101" t="s">
        <v>6</v>
      </c>
      <c r="B7" s="101"/>
      <c r="C7" s="101"/>
      <c r="D7" s="101"/>
      <c r="E7" s="102"/>
    </row>
    <row r="8" spans="1:5" ht="19.05" x14ac:dyDescent="0.35">
      <c r="A8" s="103" t="s">
        <v>7</v>
      </c>
      <c r="B8" s="103"/>
      <c r="C8" s="103"/>
      <c r="D8" s="103"/>
      <c r="E8" s="104"/>
    </row>
    <row r="9" spans="1:5" s="5" customFormat="1" ht="19.05" x14ac:dyDescent="0.35">
      <c r="A9" s="91" t="s">
        <v>8</v>
      </c>
      <c r="B9" s="91"/>
      <c r="C9" s="91"/>
      <c r="D9" s="91"/>
      <c r="E9" s="92"/>
    </row>
    <row r="10" spans="1:5" s="5" customFormat="1" ht="18.7" customHeight="1" x14ac:dyDescent="0.35">
      <c r="A10" s="6" t="s">
        <v>9</v>
      </c>
      <c r="B10" s="7"/>
      <c r="C10" s="7"/>
      <c r="D10" s="7"/>
      <c r="E10" s="8"/>
    </row>
    <row r="11" spans="1:5" ht="19.05" x14ac:dyDescent="0.35">
      <c r="A11" s="91" t="s">
        <v>10</v>
      </c>
      <c r="B11" s="91"/>
      <c r="C11" s="91"/>
      <c r="D11" s="91"/>
      <c r="E11" s="92"/>
    </row>
    <row r="12" spans="1:5" x14ac:dyDescent="0.25">
      <c r="A12" s="93" t="s">
        <v>38</v>
      </c>
      <c r="B12" s="94"/>
      <c r="C12" s="94"/>
      <c r="D12" s="94"/>
      <c r="E12" s="95"/>
    </row>
    <row r="13" spans="1:5" ht="26.35" customHeight="1" x14ac:dyDescent="0.25">
      <c r="A13" s="44" t="s">
        <v>48</v>
      </c>
      <c r="B13" s="50">
        <v>7442.1</v>
      </c>
      <c r="C13" s="45"/>
      <c r="D13" s="45"/>
      <c r="E13" s="42">
        <v>4463</v>
      </c>
    </row>
    <row r="14" spans="1:5" ht="36.700000000000003" customHeight="1" x14ac:dyDescent="0.25">
      <c r="A14" s="44" t="s">
        <v>49</v>
      </c>
      <c r="B14" s="50">
        <v>13109.2</v>
      </c>
      <c r="C14" s="45"/>
      <c r="D14" s="45"/>
      <c r="E14" s="42">
        <v>7111</v>
      </c>
    </row>
    <row r="15" spans="1:5" x14ac:dyDescent="0.25">
      <c r="A15" s="46" t="s">
        <v>11</v>
      </c>
      <c r="B15" s="50">
        <f>SUM(B13:B14)</f>
        <v>20551.300000000003</v>
      </c>
      <c r="C15" s="49"/>
      <c r="D15" s="49"/>
      <c r="E15" s="49">
        <f t="shared" ref="E15" si="0">SUM(E13:E14)</f>
        <v>11574</v>
      </c>
    </row>
    <row r="16" spans="1:5" ht="36.700000000000003" x14ac:dyDescent="0.25">
      <c r="A16" s="6" t="s">
        <v>12</v>
      </c>
      <c r="B16" s="51">
        <f>B15</f>
        <v>20551.300000000003</v>
      </c>
      <c r="C16" s="11"/>
      <c r="D16" s="11"/>
      <c r="E16" s="11">
        <f>E15</f>
        <v>11574</v>
      </c>
    </row>
    <row r="17" spans="1:5" ht="36.700000000000003" x14ac:dyDescent="0.25">
      <c r="A17" s="12" t="s">
        <v>13</v>
      </c>
      <c r="B17" s="51">
        <f>B15</f>
        <v>20551.300000000003</v>
      </c>
      <c r="C17" s="11"/>
      <c r="D17" s="11"/>
      <c r="E17" s="13">
        <f>E15</f>
        <v>11574</v>
      </c>
    </row>
    <row r="18" spans="1:5" x14ac:dyDescent="0.25">
      <c r="A18" s="79" t="s">
        <v>14</v>
      </c>
      <c r="B18" s="79"/>
      <c r="C18" s="79"/>
      <c r="D18" s="79"/>
      <c r="E18" s="79"/>
    </row>
    <row r="19" spans="1:5" ht="40.6" customHeight="1" x14ac:dyDescent="0.25">
      <c r="A19" s="74" t="s">
        <v>15</v>
      </c>
      <c r="B19" s="74"/>
      <c r="C19" s="74"/>
      <c r="D19" s="74"/>
      <c r="E19" s="74"/>
    </row>
    <row r="20" spans="1:5" x14ac:dyDescent="0.25">
      <c r="A20" s="76" t="s">
        <v>35</v>
      </c>
      <c r="B20" s="77"/>
      <c r="C20" s="77"/>
      <c r="D20" s="77"/>
      <c r="E20" s="78"/>
    </row>
    <row r="21" spans="1:5" ht="36.700000000000003" x14ac:dyDescent="0.25">
      <c r="A21" s="52" t="s">
        <v>47</v>
      </c>
      <c r="B21" s="14">
        <v>40000</v>
      </c>
      <c r="C21" s="14">
        <v>5</v>
      </c>
      <c r="D21" s="48"/>
      <c r="E21" s="43"/>
    </row>
    <row r="22" spans="1:5" ht="79.5" customHeight="1" x14ac:dyDescent="0.25">
      <c r="A22" s="58" t="s">
        <v>62</v>
      </c>
      <c r="B22" s="53">
        <v>3470.2020000000002</v>
      </c>
      <c r="C22" s="57"/>
      <c r="D22" s="53">
        <v>6</v>
      </c>
      <c r="E22" s="57"/>
    </row>
    <row r="23" spans="1:5" ht="59.95" customHeight="1" x14ac:dyDescent="0.3">
      <c r="A23" s="59" t="s">
        <v>58</v>
      </c>
      <c r="B23" s="53">
        <v>4192.6440000000002</v>
      </c>
      <c r="C23" s="57"/>
      <c r="D23" s="53">
        <v>33.770000000000003</v>
      </c>
      <c r="E23" s="57"/>
    </row>
    <row r="24" spans="1:5" x14ac:dyDescent="0.25">
      <c r="A24" s="15" t="s">
        <v>11</v>
      </c>
      <c r="B24" s="14">
        <f>SUM(B21:B23)</f>
        <v>47662.845999999998</v>
      </c>
      <c r="C24" s="14">
        <f t="shared" ref="C24:D24" si="1">SUM(C21:C23)</f>
        <v>5</v>
      </c>
      <c r="D24" s="14">
        <f t="shared" si="1"/>
        <v>39.770000000000003</v>
      </c>
      <c r="E24" s="15"/>
    </row>
    <row r="25" spans="1:5" x14ac:dyDescent="0.25">
      <c r="A25" s="69" t="s">
        <v>20</v>
      </c>
      <c r="B25" s="69"/>
      <c r="C25" s="69"/>
      <c r="D25" s="69"/>
      <c r="E25" s="69"/>
    </row>
    <row r="26" spans="1:5" ht="73.400000000000006" x14ac:dyDescent="0.3">
      <c r="A26" s="60" t="s">
        <v>60</v>
      </c>
      <c r="B26" s="53">
        <v>8145</v>
      </c>
      <c r="C26" s="57"/>
      <c r="D26" s="53">
        <v>16.29</v>
      </c>
      <c r="E26" s="57"/>
    </row>
    <row r="27" spans="1:5" x14ac:dyDescent="0.25">
      <c r="A27" s="15" t="s">
        <v>11</v>
      </c>
      <c r="B27" s="14">
        <f>SUM(B26:B26)</f>
        <v>8145</v>
      </c>
      <c r="C27" s="14"/>
      <c r="D27" s="14">
        <f>SUM(D26:D26)</f>
        <v>16.29</v>
      </c>
      <c r="E27" s="15"/>
    </row>
    <row r="28" spans="1:5" x14ac:dyDescent="0.25">
      <c r="A28" s="80" t="s">
        <v>16</v>
      </c>
      <c r="B28" s="81"/>
      <c r="C28" s="81"/>
      <c r="D28" s="81"/>
      <c r="E28" s="82"/>
    </row>
    <row r="29" spans="1:5" ht="55.05" x14ac:dyDescent="0.3">
      <c r="A29" s="59" t="s">
        <v>63</v>
      </c>
      <c r="B29" s="53">
        <v>3394.1950000000002</v>
      </c>
      <c r="C29" s="57"/>
      <c r="D29" s="53">
        <v>24.4</v>
      </c>
      <c r="E29" s="57"/>
    </row>
    <row r="30" spans="1:5" ht="55.05" x14ac:dyDescent="0.3">
      <c r="A30" s="59" t="s">
        <v>64</v>
      </c>
      <c r="B30" s="53">
        <v>4946.1153999999997</v>
      </c>
      <c r="C30" s="57"/>
      <c r="D30" s="53">
        <v>6.5</v>
      </c>
      <c r="E30" s="57"/>
    </row>
    <row r="31" spans="1:5" ht="55.05" x14ac:dyDescent="0.3">
      <c r="A31" s="59" t="s">
        <v>59</v>
      </c>
      <c r="B31" s="53">
        <v>3362.41</v>
      </c>
      <c r="C31" s="57"/>
      <c r="D31" s="53">
        <v>6</v>
      </c>
      <c r="E31" s="57"/>
    </row>
    <row r="32" spans="1:5" x14ac:dyDescent="0.25">
      <c r="A32" s="15" t="s">
        <v>11</v>
      </c>
      <c r="B32" s="14">
        <f>SUM(B29:B31)</f>
        <v>11702.7204</v>
      </c>
      <c r="C32" s="14"/>
      <c r="D32" s="14">
        <f t="shared" ref="D32" si="2">SUM(D29:D31)</f>
        <v>36.9</v>
      </c>
      <c r="E32" s="15"/>
    </row>
    <row r="33" spans="1:6" ht="36.700000000000003" x14ac:dyDescent="0.25">
      <c r="A33" s="20" t="s">
        <v>44</v>
      </c>
      <c r="B33" s="55">
        <f>B24+B27+B32</f>
        <v>67510.566399999996</v>
      </c>
      <c r="C33" s="55">
        <f t="shared" ref="C33:D33" si="3">C24+C27+C32</f>
        <v>5</v>
      </c>
      <c r="D33" s="55">
        <f t="shared" si="3"/>
        <v>92.960000000000008</v>
      </c>
      <c r="E33" s="19"/>
      <c r="F33" s="21"/>
    </row>
    <row r="34" spans="1:6" s="26" customFormat="1" x14ac:dyDescent="0.25">
      <c r="A34" s="83" t="s">
        <v>43</v>
      </c>
      <c r="B34" s="84"/>
      <c r="C34" s="84"/>
      <c r="D34" s="84"/>
      <c r="E34" s="85"/>
      <c r="F34" s="33"/>
    </row>
    <row r="35" spans="1:6" s="26" customFormat="1" ht="39.1" customHeight="1" x14ac:dyDescent="0.25">
      <c r="A35" s="54" t="s">
        <v>12</v>
      </c>
      <c r="B35" s="55"/>
      <c r="C35" s="55"/>
      <c r="D35" s="55"/>
      <c r="E35" s="55"/>
      <c r="F35" s="33"/>
    </row>
    <row r="36" spans="1:6" customFormat="1" ht="36.700000000000003" x14ac:dyDescent="0.25">
      <c r="A36" s="20" t="s">
        <v>17</v>
      </c>
      <c r="B36" s="55">
        <f>B33</f>
        <v>67510.566399999996</v>
      </c>
      <c r="C36" s="23">
        <f>C33</f>
        <v>5</v>
      </c>
      <c r="D36" s="55">
        <f>D33</f>
        <v>92.960000000000008</v>
      </c>
      <c r="E36" s="55"/>
    </row>
    <row r="37" spans="1:6" customFormat="1" x14ac:dyDescent="0.25">
      <c r="A37" s="79" t="s">
        <v>18</v>
      </c>
      <c r="B37" s="79"/>
      <c r="C37" s="79"/>
      <c r="D37" s="79"/>
      <c r="E37" s="79"/>
    </row>
    <row r="38" spans="1:6" ht="33.799999999999997" customHeight="1" x14ac:dyDescent="0.25">
      <c r="A38" s="74" t="s">
        <v>19</v>
      </c>
      <c r="B38" s="74"/>
      <c r="C38" s="74"/>
      <c r="D38" s="74"/>
      <c r="E38" s="74"/>
    </row>
    <row r="39" spans="1:6" x14ac:dyDescent="0.25">
      <c r="A39" s="76" t="s">
        <v>36</v>
      </c>
      <c r="B39" s="77"/>
      <c r="C39" s="77"/>
      <c r="D39" s="77"/>
      <c r="E39" s="78"/>
    </row>
    <row r="40" spans="1:6" ht="36.700000000000003" x14ac:dyDescent="0.3">
      <c r="A40" s="61" t="s">
        <v>37</v>
      </c>
      <c r="B40" s="62">
        <v>24337.282800000001</v>
      </c>
      <c r="C40" s="53">
        <v>5.7</v>
      </c>
      <c r="D40" s="57"/>
      <c r="E40" s="57"/>
    </row>
    <row r="41" spans="1:6" ht="36.700000000000003" x14ac:dyDescent="0.25">
      <c r="A41" s="63" t="s">
        <v>50</v>
      </c>
      <c r="B41" s="62">
        <v>25990.7808</v>
      </c>
      <c r="C41" s="53">
        <v>5.3</v>
      </c>
      <c r="D41" s="57"/>
      <c r="E41" s="57"/>
    </row>
    <row r="42" spans="1:6" x14ac:dyDescent="0.25">
      <c r="A42" s="15" t="s">
        <v>11</v>
      </c>
      <c r="B42" s="14">
        <f>SUM(B39:B41)</f>
        <v>50328.063600000001</v>
      </c>
      <c r="C42" s="14">
        <f>SUM(C39:C41)</f>
        <v>11</v>
      </c>
      <c r="D42" s="14"/>
      <c r="E42" s="15"/>
    </row>
    <row r="43" spans="1:6" x14ac:dyDescent="0.25">
      <c r="A43" s="70" t="s">
        <v>24</v>
      </c>
      <c r="B43" s="70"/>
      <c r="C43" s="70"/>
      <c r="D43" s="70"/>
      <c r="E43" s="70"/>
    </row>
    <row r="44" spans="1:6" ht="36.700000000000003" x14ac:dyDescent="0.3">
      <c r="A44" s="59" t="s">
        <v>30</v>
      </c>
      <c r="B44" s="53">
        <v>23848.0232</v>
      </c>
      <c r="C44" s="53">
        <v>5.5</v>
      </c>
      <c r="D44" s="18"/>
      <c r="E44" s="14"/>
    </row>
    <row r="45" spans="1:6" ht="36.700000000000003" x14ac:dyDescent="0.25">
      <c r="A45" s="58" t="s">
        <v>51</v>
      </c>
      <c r="B45" s="53">
        <v>24618.68</v>
      </c>
      <c r="C45" s="53">
        <v>5.2</v>
      </c>
      <c r="D45" s="18"/>
      <c r="E45" s="14"/>
    </row>
    <row r="46" spans="1:6" ht="36.700000000000003" x14ac:dyDescent="0.25">
      <c r="A46" s="58" t="s">
        <v>52</v>
      </c>
      <c r="B46" s="53">
        <v>23563.533800000001</v>
      </c>
      <c r="C46" s="53">
        <v>5.2</v>
      </c>
      <c r="D46" s="18"/>
      <c r="E46" s="14"/>
    </row>
    <row r="47" spans="1:6" x14ac:dyDescent="0.25">
      <c r="A47" s="17" t="s">
        <v>11</v>
      </c>
      <c r="B47" s="16">
        <f>SUM(B44:B46)</f>
        <v>72030.237000000008</v>
      </c>
      <c r="C47" s="16">
        <f>SUM(C44:C46)</f>
        <v>15.899999999999999</v>
      </c>
      <c r="D47" s="16"/>
      <c r="E47" s="14"/>
    </row>
    <row r="48" spans="1:6" x14ac:dyDescent="0.25">
      <c r="A48" s="69" t="s">
        <v>20</v>
      </c>
      <c r="B48" s="69"/>
      <c r="C48" s="69"/>
      <c r="D48" s="69"/>
      <c r="E48" s="69"/>
    </row>
    <row r="49" spans="1:5" ht="36.700000000000003" x14ac:dyDescent="0.3">
      <c r="A49" s="59" t="s">
        <v>32</v>
      </c>
      <c r="B49" s="53">
        <v>23367.323</v>
      </c>
      <c r="C49" s="53">
        <v>5</v>
      </c>
      <c r="D49" s="57"/>
      <c r="E49" s="57"/>
    </row>
    <row r="50" spans="1:5" ht="36.700000000000003" x14ac:dyDescent="0.3">
      <c r="A50" s="58" t="s">
        <v>53</v>
      </c>
      <c r="B50" s="64">
        <v>25425.505000000001</v>
      </c>
      <c r="C50" s="53">
        <v>5.2</v>
      </c>
      <c r="D50" s="57"/>
      <c r="E50" s="57"/>
    </row>
    <row r="51" spans="1:5" ht="36.700000000000003" x14ac:dyDescent="0.3">
      <c r="A51" s="65" t="s">
        <v>54</v>
      </c>
      <c r="B51" s="64">
        <v>26341.09</v>
      </c>
      <c r="C51" s="53">
        <v>5.0999999999999996</v>
      </c>
      <c r="D51" s="57"/>
      <c r="E51" s="47"/>
    </row>
    <row r="52" spans="1:5" x14ac:dyDescent="0.25">
      <c r="A52" s="15" t="s">
        <v>11</v>
      </c>
      <c r="B52" s="14">
        <f>SUM(B49:B51)</f>
        <v>75133.918000000005</v>
      </c>
      <c r="C52" s="14">
        <f>SUM(C49:C51)</f>
        <v>15.299999999999999</v>
      </c>
      <c r="D52" s="14"/>
      <c r="E52" s="15"/>
    </row>
    <row r="53" spans="1:5" x14ac:dyDescent="0.25">
      <c r="A53" s="69" t="s">
        <v>21</v>
      </c>
      <c r="B53" s="69"/>
      <c r="C53" s="69"/>
      <c r="D53" s="69"/>
      <c r="E53" s="69"/>
    </row>
    <row r="54" spans="1:5" ht="36.700000000000003" x14ac:dyDescent="0.25">
      <c r="A54" s="66" t="s">
        <v>31</v>
      </c>
      <c r="B54" s="53">
        <v>25495.368999999999</v>
      </c>
      <c r="C54" s="53">
        <v>5</v>
      </c>
      <c r="D54" s="57"/>
      <c r="E54" s="57"/>
    </row>
    <row r="55" spans="1:5" x14ac:dyDescent="0.25">
      <c r="A55" s="67" t="s">
        <v>55</v>
      </c>
      <c r="B55" s="53">
        <v>25476.639999999999</v>
      </c>
      <c r="C55" s="53">
        <v>5</v>
      </c>
      <c r="D55" s="57"/>
      <c r="E55" s="57"/>
    </row>
    <row r="56" spans="1:5" x14ac:dyDescent="0.25">
      <c r="A56" s="15" t="s">
        <v>11</v>
      </c>
      <c r="B56" s="14">
        <f>SUM(B54:B55)</f>
        <v>50972.008999999998</v>
      </c>
      <c r="C56" s="14">
        <f>SUM(C54:C55)</f>
        <v>10</v>
      </c>
      <c r="D56" s="14"/>
      <c r="E56" s="15"/>
    </row>
    <row r="57" spans="1:5" x14ac:dyDescent="0.25">
      <c r="A57" s="70" t="s">
        <v>22</v>
      </c>
      <c r="B57" s="70"/>
      <c r="C57" s="70"/>
      <c r="D57" s="70"/>
      <c r="E57" s="70"/>
    </row>
    <row r="58" spans="1:5" ht="36.700000000000003" x14ac:dyDescent="0.3">
      <c r="A58" s="59" t="s">
        <v>33</v>
      </c>
      <c r="B58" s="53">
        <v>26494.588</v>
      </c>
      <c r="C58" s="53">
        <v>5.6</v>
      </c>
      <c r="D58" s="18"/>
      <c r="E58" s="14"/>
    </row>
    <row r="59" spans="1:5" ht="36.700000000000003" x14ac:dyDescent="0.3">
      <c r="A59" s="59" t="s">
        <v>57</v>
      </c>
      <c r="B59" s="53">
        <v>27873.037</v>
      </c>
      <c r="C59" s="53">
        <v>5.3</v>
      </c>
      <c r="D59" s="18"/>
      <c r="E59" s="14"/>
    </row>
    <row r="60" spans="1:5" ht="36.700000000000003" x14ac:dyDescent="0.25">
      <c r="A60" s="66" t="s">
        <v>56</v>
      </c>
      <c r="B60" s="53">
        <v>25309.971000000001</v>
      </c>
      <c r="C60" s="53">
        <v>5.2</v>
      </c>
      <c r="D60" s="18"/>
      <c r="E60" s="14"/>
    </row>
    <row r="61" spans="1:5" ht="36.700000000000003" x14ac:dyDescent="0.3">
      <c r="A61" s="59" t="s">
        <v>61</v>
      </c>
      <c r="B61" s="53">
        <v>25030.58</v>
      </c>
      <c r="C61" s="53">
        <v>5.3</v>
      </c>
      <c r="D61" s="18"/>
      <c r="E61" s="14"/>
    </row>
    <row r="62" spans="1:5" x14ac:dyDescent="0.25">
      <c r="A62" s="17" t="s">
        <v>11</v>
      </c>
      <c r="B62" s="16">
        <f>SUM(B58:B61)</f>
        <v>104708.17600000001</v>
      </c>
      <c r="C62" s="16">
        <f>SUM(C58:C61)</f>
        <v>21.4</v>
      </c>
      <c r="D62" s="16"/>
      <c r="E62" s="14"/>
    </row>
    <row r="63" spans="1:5" x14ac:dyDescent="0.25">
      <c r="A63" s="68" t="s">
        <v>40</v>
      </c>
      <c r="B63" s="16">
        <v>1081.73</v>
      </c>
      <c r="C63" s="16"/>
      <c r="D63" s="16"/>
      <c r="E63" s="14"/>
    </row>
    <row r="64" spans="1:5" ht="36.700000000000003" x14ac:dyDescent="0.25">
      <c r="A64" s="22" t="s">
        <v>23</v>
      </c>
      <c r="B64" s="24">
        <f>B42+B47+B52+B56+B62+B63</f>
        <v>354254.1336</v>
      </c>
      <c r="C64" s="24">
        <f t="shared" ref="C64" si="4">C42+C47+C52+C56+C62</f>
        <v>73.599999999999994</v>
      </c>
      <c r="D64" s="24"/>
      <c r="E64" s="14"/>
    </row>
    <row r="65" spans="1:5" ht="23.3" customHeight="1" x14ac:dyDescent="0.3">
      <c r="A65" s="74" t="s">
        <v>41</v>
      </c>
      <c r="B65" s="74"/>
      <c r="C65" s="74"/>
      <c r="D65" s="74"/>
      <c r="E65" s="75"/>
    </row>
    <row r="66" spans="1:5" customFormat="1" x14ac:dyDescent="0.25">
      <c r="A66" s="71" t="s">
        <v>39</v>
      </c>
      <c r="B66" s="72"/>
      <c r="C66" s="72"/>
      <c r="D66" s="72"/>
      <c r="E66" s="73"/>
    </row>
    <row r="67" spans="1:5" customFormat="1" ht="42.8" customHeight="1" x14ac:dyDescent="0.35">
      <c r="A67" s="9" t="s">
        <v>65</v>
      </c>
      <c r="B67" s="56">
        <v>79448.7</v>
      </c>
      <c r="C67" s="56"/>
      <c r="D67" s="27"/>
      <c r="E67" s="25">
        <v>63005</v>
      </c>
    </row>
    <row r="68" spans="1:5" customFormat="1" x14ac:dyDescent="0.25">
      <c r="A68" s="10" t="s">
        <v>11</v>
      </c>
      <c r="B68" s="56">
        <f>SUM(B67)</f>
        <v>79448.7</v>
      </c>
      <c r="C68" s="56"/>
      <c r="D68" s="56"/>
      <c r="E68" s="56">
        <f t="shared" ref="E68" si="5">SUM(E67)</f>
        <v>63005</v>
      </c>
    </row>
    <row r="69" spans="1:5" ht="36.700000000000003" x14ac:dyDescent="0.25">
      <c r="A69" s="6" t="s">
        <v>12</v>
      </c>
      <c r="B69" s="13">
        <f>B68</f>
        <v>79448.7</v>
      </c>
      <c r="C69" s="13"/>
      <c r="D69" s="13"/>
      <c r="E69" s="13">
        <f t="shared" ref="E69" si="6">E68</f>
        <v>63005</v>
      </c>
    </row>
    <row r="70" spans="1:5" ht="36.700000000000003" x14ac:dyDescent="0.25">
      <c r="A70" s="6" t="s">
        <v>25</v>
      </c>
      <c r="B70" s="13">
        <f>B69+B64</f>
        <v>433702.83360000001</v>
      </c>
      <c r="C70" s="13">
        <f t="shared" ref="C70:E70" si="7">C69+C64</f>
        <v>73.599999999999994</v>
      </c>
      <c r="D70" s="13"/>
      <c r="E70" s="13">
        <f t="shared" si="7"/>
        <v>63005</v>
      </c>
    </row>
    <row r="71" spans="1:5" ht="39.75" customHeight="1" x14ac:dyDescent="0.25">
      <c r="A71" s="6" t="s">
        <v>45</v>
      </c>
      <c r="B71" s="13">
        <v>130441.2</v>
      </c>
      <c r="C71" s="13"/>
      <c r="D71" s="13"/>
      <c r="E71" s="13"/>
    </row>
    <row r="72" spans="1:5" x14ac:dyDescent="0.25">
      <c r="A72" s="6" t="s">
        <v>26</v>
      </c>
      <c r="B72" s="13">
        <f>B17+B36+B70+B71</f>
        <v>652205.9</v>
      </c>
      <c r="C72" s="13">
        <f t="shared" ref="C72:E72" si="8">C70+C36+C17</f>
        <v>78.599999999999994</v>
      </c>
      <c r="D72" s="13">
        <f t="shared" si="8"/>
        <v>92.960000000000008</v>
      </c>
      <c r="E72" s="13">
        <f t="shared" si="8"/>
        <v>74579</v>
      </c>
    </row>
    <row r="73" spans="1:5" ht="65.25" customHeight="1" x14ac:dyDescent="0.35">
      <c r="A73" s="1"/>
      <c r="B73" s="2"/>
      <c r="C73" s="28"/>
      <c r="D73" s="29"/>
      <c r="E73" s="30"/>
    </row>
    <row r="74" spans="1:5" ht="16.5" customHeight="1" x14ac:dyDescent="0.3">
      <c r="A74" s="31" t="s">
        <v>27</v>
      </c>
      <c r="B74" s="32"/>
      <c r="C74" s="30"/>
      <c r="D74" s="30"/>
      <c r="E74" s="32"/>
    </row>
    <row r="75" spans="1:5" ht="16.5" customHeight="1" x14ac:dyDescent="0.35">
      <c r="A75" s="1" t="s">
        <v>28</v>
      </c>
      <c r="B75" s="2"/>
      <c r="C75" s="28"/>
      <c r="D75" s="29"/>
      <c r="E75" s="30" t="s">
        <v>29</v>
      </c>
    </row>
    <row r="76" spans="1:5" ht="19.05" hidden="1" x14ac:dyDescent="0.35">
      <c r="A76" s="31"/>
      <c r="B76" s="2"/>
      <c r="C76" s="28"/>
      <c r="D76" s="29"/>
      <c r="E76" s="30"/>
    </row>
    <row r="77" spans="1:5" x14ac:dyDescent="0.3">
      <c r="A77" s="1"/>
      <c r="B77" s="33"/>
      <c r="C77" s="34"/>
      <c r="D77" s="26"/>
      <c r="E77" s="30"/>
    </row>
    <row r="78" spans="1:5" x14ac:dyDescent="0.3">
      <c r="A78" s="1"/>
      <c r="B78" s="33"/>
      <c r="C78" s="34"/>
      <c r="D78" s="26"/>
      <c r="E78" s="30"/>
    </row>
    <row r="79" spans="1:5" x14ac:dyDescent="0.3">
      <c r="A79" s="1"/>
      <c r="B79" s="33"/>
      <c r="C79" s="34"/>
      <c r="D79" s="26"/>
      <c r="E79" s="30"/>
    </row>
    <row r="80" spans="1:5" x14ac:dyDescent="0.3">
      <c r="A80" s="1"/>
      <c r="B80" s="33"/>
      <c r="C80" s="34"/>
      <c r="D80" s="26"/>
      <c r="E80" s="30"/>
    </row>
    <row r="81" spans="1:5" x14ac:dyDescent="0.3">
      <c r="A81" s="1"/>
      <c r="B81" s="33"/>
      <c r="C81" s="34"/>
      <c r="D81" s="26"/>
      <c r="E81" s="30"/>
    </row>
    <row r="82" spans="1:5" x14ac:dyDescent="0.3">
      <c r="A82" s="1"/>
      <c r="B82" s="33"/>
      <c r="C82" s="34"/>
      <c r="D82" s="26"/>
      <c r="E82" s="30"/>
    </row>
    <row r="83" spans="1:5" x14ac:dyDescent="0.3">
      <c r="A83" s="1"/>
      <c r="B83" s="33"/>
      <c r="C83" s="34"/>
      <c r="D83" s="26"/>
      <c r="E83" s="30"/>
    </row>
    <row r="84" spans="1:5" x14ac:dyDescent="0.3">
      <c r="A84" s="35"/>
      <c r="B84" s="36"/>
      <c r="C84" s="37"/>
      <c r="D84" s="38"/>
      <c r="E84" s="39"/>
    </row>
  </sheetData>
  <mergeCells count="27">
    <mergeCell ref="C1:E1"/>
    <mergeCell ref="C2:E2"/>
    <mergeCell ref="C3:E3"/>
    <mergeCell ref="A4:E4"/>
    <mergeCell ref="A37:E37"/>
    <mergeCell ref="A9:E9"/>
    <mergeCell ref="A11:E11"/>
    <mergeCell ref="A12:E12"/>
    <mergeCell ref="A5:A6"/>
    <mergeCell ref="B5:B6"/>
    <mergeCell ref="C5:E5"/>
    <mergeCell ref="A7:E7"/>
    <mergeCell ref="A8:E8"/>
    <mergeCell ref="A38:E38"/>
    <mergeCell ref="A39:E39"/>
    <mergeCell ref="A18:E18"/>
    <mergeCell ref="A19:E19"/>
    <mergeCell ref="A20:E20"/>
    <mergeCell ref="A25:E25"/>
    <mergeCell ref="A28:E28"/>
    <mergeCell ref="A34:E34"/>
    <mergeCell ref="A53:E53"/>
    <mergeCell ref="A57:E57"/>
    <mergeCell ref="A66:E66"/>
    <mergeCell ref="A65:E65"/>
    <mergeCell ref="A43:E43"/>
    <mergeCell ref="A48:E48"/>
  </mergeCells>
  <pageMargins left="0.70866141732283472" right="0" top="0.39370078740157483" bottom="0" header="0.31496062992125984" footer="0.31496062992125984"/>
  <pageSetup paperSize="9" scale="59" fitToHeight="0" orientation="portrait" r:id="rId1"/>
  <rowBreaks count="2" manualBreakCount="2">
    <brk id="42" max="4" man="1"/>
    <brk id="7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179</vt:lpstr>
      <vt:lpstr>'179'!Заголовки_для_печати</vt:lpstr>
      <vt:lpstr>'179'!Область_печати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Протокольна Частина</cp:lastModifiedBy>
  <cp:lastPrinted>2021-01-25T06:13:32Z</cp:lastPrinted>
  <dcterms:created xsi:type="dcterms:W3CDTF">2020-09-28T06:34:04Z</dcterms:created>
  <dcterms:modified xsi:type="dcterms:W3CDTF">2021-02-25T06:25:45Z</dcterms:modified>
</cp:coreProperties>
</file>