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15" yWindow="-225" windowWidth="11940" windowHeight="7725"/>
  </bookViews>
  <sheets>
    <sheet name="Місцеві на 531" sheetId="4" r:id="rId1"/>
  </sheets>
  <definedNames>
    <definedName name="_xlnm.Print_Titles" localSheetId="0">'Місцеві на 531'!$8:$9</definedName>
    <definedName name="_xlnm.Print_Area" localSheetId="0">'Місцеві на 531'!$A$1:$E$278</definedName>
  </definedNames>
  <calcPr calcId="145621"/>
</workbook>
</file>

<file path=xl/calcChain.xml><?xml version="1.0" encoding="utf-8"?>
<calcChain xmlns="http://schemas.openxmlformats.org/spreadsheetml/2006/main">
  <c r="D33" i="4" l="1"/>
  <c r="B33" i="4"/>
  <c r="D34" i="4" l="1"/>
  <c r="B34" i="4"/>
  <c r="C143" i="4" l="1"/>
  <c r="B143" i="4"/>
  <c r="C76" i="4"/>
  <c r="B76" i="4"/>
  <c r="C63" i="4"/>
  <c r="B63" i="4"/>
  <c r="C59" i="4" l="1"/>
  <c r="C99" i="4"/>
  <c r="C151" i="4"/>
  <c r="B151" i="4"/>
  <c r="B99" i="4"/>
  <c r="B59" i="4"/>
  <c r="B147" i="4" l="1"/>
  <c r="C147" i="4"/>
  <c r="B46" i="4" l="1"/>
  <c r="E270" i="4" l="1"/>
  <c r="B270" i="4"/>
  <c r="E265" i="4"/>
  <c r="B265" i="4"/>
  <c r="E257" i="4"/>
  <c r="B257" i="4"/>
  <c r="E254" i="4"/>
  <c r="B254" i="4"/>
  <c r="E251" i="4"/>
  <c r="B251" i="4"/>
  <c r="B248" i="4"/>
  <c r="E244" i="4"/>
  <c r="B244" i="4"/>
  <c r="E240" i="4"/>
  <c r="B240" i="4"/>
  <c r="B235" i="4"/>
  <c r="E229" i="4"/>
  <c r="B229" i="4"/>
  <c r="E224" i="4"/>
  <c r="B224" i="4"/>
  <c r="E218" i="4"/>
  <c r="B218" i="4"/>
  <c r="B212" i="4"/>
  <c r="E207" i="4"/>
  <c r="B207" i="4"/>
  <c r="E204" i="4"/>
  <c r="B204" i="4"/>
  <c r="E200" i="4"/>
  <c r="B200" i="4"/>
  <c r="B195" i="4"/>
  <c r="E186" i="4"/>
  <c r="B186" i="4"/>
  <c r="E181" i="4"/>
  <c r="B181" i="4"/>
  <c r="E178" i="4"/>
  <c r="B178" i="4"/>
  <c r="E174" i="4"/>
  <c r="B174" i="4"/>
  <c r="E167" i="4"/>
  <c r="B167" i="4"/>
  <c r="E163" i="4"/>
  <c r="B163" i="4"/>
  <c r="C156" i="4"/>
  <c r="B156" i="4"/>
  <c r="C139" i="4"/>
  <c r="C135" i="4"/>
  <c r="C131" i="4"/>
  <c r="C125" i="4"/>
  <c r="C119" i="4"/>
  <c r="C114" i="4"/>
  <c r="C109" i="4"/>
  <c r="C104" i="4"/>
  <c r="C95" i="4"/>
  <c r="C90" i="4"/>
  <c r="C86" i="4"/>
  <c r="C81" i="4"/>
  <c r="C71" i="4"/>
  <c r="B71" i="4"/>
  <c r="C68" i="4"/>
  <c r="E248" i="4"/>
  <c r="E235" i="4"/>
  <c r="E212" i="4"/>
  <c r="C157" i="4" l="1"/>
  <c r="E195" i="4"/>
  <c r="E271" i="4" s="1"/>
  <c r="B271" i="4"/>
  <c r="B125" i="4"/>
  <c r="B104" i="4"/>
  <c r="B81" i="4"/>
  <c r="B86" i="4" l="1"/>
  <c r="B139" i="4"/>
  <c r="B135" i="4"/>
  <c r="B119" i="4"/>
  <c r="B114" i="4"/>
  <c r="B109" i="4"/>
  <c r="B95" i="4"/>
  <c r="B90" i="4"/>
  <c r="B68" i="4"/>
  <c r="D52" i="4" l="1"/>
  <c r="D274" i="4" s="1"/>
  <c r="E50" i="4"/>
  <c r="E38" i="4"/>
  <c r="B38" i="4"/>
  <c r="B22" i="4"/>
  <c r="B23" i="4" s="1"/>
  <c r="B24" i="4" s="1"/>
  <c r="E46" i="4" l="1"/>
  <c r="E22" i="4" l="1"/>
  <c r="E23" i="4" s="1"/>
  <c r="E24" i="4" s="1"/>
  <c r="B131" i="4" l="1"/>
  <c r="B157" i="4" l="1"/>
  <c r="B272" i="4" s="1"/>
  <c r="B50" i="4"/>
  <c r="E41" i="4" l="1"/>
  <c r="B41" i="4" l="1"/>
  <c r="B51" i="4" l="1"/>
  <c r="B52" i="4" s="1"/>
  <c r="B274" i="4" s="1"/>
  <c r="E51" i="4"/>
  <c r="E52" i="4" s="1"/>
  <c r="E272" i="4" l="1"/>
  <c r="E274" i="4" s="1"/>
  <c r="C272" i="4" l="1"/>
  <c r="C274" i="4" s="1"/>
</calcChain>
</file>

<file path=xl/sharedStrings.xml><?xml version="1.0" encoding="utf-8"?>
<sst xmlns="http://schemas.openxmlformats.org/spreadsheetml/2006/main" count="277" uniqueCount="225">
  <si>
    <t>Найменування об’єкта</t>
  </si>
  <si>
    <t>Обсяг фінансування, тис. гривень</t>
  </si>
  <si>
    <t>дороги, кілометрів</t>
  </si>
  <si>
    <t>мосту, пог. метрів</t>
  </si>
  <si>
    <t xml:space="preserve"> </t>
  </si>
  <si>
    <t xml:space="preserve">Введення в експлуатацію </t>
  </si>
  <si>
    <t xml:space="preserve">                Чернігівська область</t>
  </si>
  <si>
    <t>с. Плиски, вул. Шевченка</t>
  </si>
  <si>
    <t>с. Марківці, вул. Гоголя</t>
  </si>
  <si>
    <t>с. Журавка, вул. Вороного</t>
  </si>
  <si>
    <t>с. Риботин, вул. Миру</t>
  </si>
  <si>
    <t>с. Голінка, вул. Козацька</t>
  </si>
  <si>
    <t>с. Печі, вул. Незалежності</t>
  </si>
  <si>
    <t>с. Високе, вул. Миру</t>
  </si>
  <si>
    <t>с. Слобідка, вул. Шевченка</t>
  </si>
  <si>
    <t xml:space="preserve">с. Пекурівка, вул. Центральна </t>
  </si>
  <si>
    <t>с. Мартинівка, вул. Незалежності</t>
  </si>
  <si>
    <t>Разом по Чернігівській області</t>
  </si>
  <si>
    <t>Разом за розділом "Об`єкти поточного середнього ремонту автомобільних доріг"</t>
  </si>
  <si>
    <t>О251904   Гнатівка - Горобіївка - Савинці на ділянці км 0 + 000 - км 9 + 200, (окремими ділянками)</t>
  </si>
  <si>
    <t>О251312   /Р-12/ - Леньків на ділянці км 0 + 000 - км 4 + 700, (окремими ділянками)</t>
  </si>
  <si>
    <t>О250722  Горбачі - Патюти на ділянці км 0 + 000 - км 12 + 800, (окремими ділянками)</t>
  </si>
  <si>
    <t>О250505  Городня - Бурівка на ділянці км 0 + 000 - км 29 + 800, (окремими ділянками)</t>
  </si>
  <si>
    <t>О250303  Борзна - Воловиця на ділянці км 0 + 000 - км 33 + 000, (окремими ділянками)</t>
  </si>
  <si>
    <t xml:space="preserve">м. Ічня, вул. Коваля </t>
  </si>
  <si>
    <t>Капітальний ремонт вул. Незалежності в м. Ніжин (перша черга)</t>
  </si>
  <si>
    <t>О250920  Корюківка - Наумівка - Перелюб - Погорільці - Семенівка на ділянці км 1 + 500 - км 37 + 300, (окремими ділянками)</t>
  </si>
  <si>
    <t>О250920  Корюківка - Наумівка - Перелюб - Погорільці - Семенівка на ділянці км 37 + 300 - км 60 + 000, (окремими ділянками)</t>
  </si>
  <si>
    <t>Разом по району</t>
  </si>
  <si>
    <t>Разом за підрозділом "Автомобільні дороги місцевого значення"</t>
  </si>
  <si>
    <t xml:space="preserve">Разом по району </t>
  </si>
  <si>
    <t>Разом за підрозділом "Вулиці і дороги комунальної власності у населених пунктах"</t>
  </si>
  <si>
    <t>Разом за розділом "Об'єкти будівництвата реконструкції автомобільних доріг"</t>
  </si>
  <si>
    <t>Разом за розділом "Об'єкти капітального ремонту автомобільних доріг"</t>
  </si>
  <si>
    <t>Разом за підрозділом вулиці і дороги комунальної власності у населених пунктах</t>
  </si>
  <si>
    <t>Разом  за підрозділом "Автомобільні дороги місцевого значення"</t>
  </si>
  <si>
    <t>Будівництво проїзної частини вул. Скоробагатого в м. Семенівка Семенівського району Чернігівської області</t>
  </si>
  <si>
    <t>Капітальний ремонт вул. Незалежності в м. Ніжин (друга  черга)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</si>
  <si>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субвенції з державного бюджету місцевим бюджетам за бюджетною програмою 3131090 у 2019 році </t>
  </si>
  <si>
    <t>м. Бобровиця, вул. Горького</t>
  </si>
  <si>
    <t>с. Кропивне, вул. Садова</t>
  </si>
  <si>
    <t>м. Новогород-Сіверський, вул. Бориса Майстренка</t>
  </si>
  <si>
    <t xml:space="preserve">м. Новгород-Сіверський, вул. Козацька </t>
  </si>
  <si>
    <t>с. Лукашівка, вул. Папанінців</t>
  </si>
  <si>
    <t>с. Хмільниця, вул. Набережна</t>
  </si>
  <si>
    <t xml:space="preserve">с. Киїнка, вул. Корольова </t>
  </si>
  <si>
    <t>с. Киїнка, вул. Хутірська</t>
  </si>
  <si>
    <t xml:space="preserve">с. Козляничі, вул. Смирнова </t>
  </si>
  <si>
    <t>м. Сновськ, вул. Архітектурна</t>
  </si>
  <si>
    <t>м. Сновськ, вул. Партизанська</t>
  </si>
  <si>
    <t>м. Семенівка, вул. Комунальна</t>
  </si>
  <si>
    <t>м. Семенівка, вул. Сенько</t>
  </si>
  <si>
    <t>с. Сибереж, вул. Володимира Кезлі</t>
  </si>
  <si>
    <t>с. Замістя, вул. Іосафівська</t>
  </si>
  <si>
    <t>с. Ковтунівка, вул. Лозенка</t>
  </si>
  <si>
    <t>с. Малківка, вул. Франка</t>
  </si>
  <si>
    <t>с. Карабинівка, вул. Рокоссовського</t>
  </si>
  <si>
    <t>с. Лихачів, вул. Молодіжна</t>
  </si>
  <si>
    <t>с. Грем'яч, вул. Миру</t>
  </si>
  <si>
    <t xml:space="preserve">с. Мамекине, вул. Центральна </t>
  </si>
  <si>
    <t>с. Безуглівка, вул. Заболотна</t>
  </si>
  <si>
    <t>с. Данина, вул. Травнева</t>
  </si>
  <si>
    <t>с. Дроздівка, вул. Гончарівка</t>
  </si>
  <si>
    <t xml:space="preserve">м. Корюківка, вул. Шевченка </t>
  </si>
  <si>
    <t>с. Придеснянське, вул. В. Микитенка</t>
  </si>
  <si>
    <t>с. Новий Шлях, вул. Центральна</t>
  </si>
  <si>
    <t xml:space="preserve">м. Остер, вул. Гагаріна </t>
  </si>
  <si>
    <t>с. Оленівка, вул. Молодіжна</t>
  </si>
  <si>
    <t>с. Кропивне, вул. Лесі Українки</t>
  </si>
  <si>
    <t>с. Прогрес, вул. Ювілейна</t>
  </si>
  <si>
    <t>м. Мена, вул. Толстого</t>
  </si>
  <si>
    <t>с. Новий Шлях, вул. Підвисоцького</t>
  </si>
  <si>
    <t>м. Мена, вул. Вокзальна</t>
  </si>
  <si>
    <t>О251114  /Т-25-42/ - Куковичі на ділянці км 0 + 000 - км 4 + 800, (окремими ділянками)</t>
  </si>
  <si>
    <t>О250801 Іваньків - /Т-25-39/ на ділянці км 0+000 - км 10+100, (окремими ділянками)</t>
  </si>
  <si>
    <t>О250805 Короп - Атюша - Поліське на ділянці  км 0+000 -            км 25+000, (окремими ділянками)</t>
  </si>
  <si>
    <t>О250908  Шишківка - Перелюб  на ділянці км 0 + 000 -                км 8 + 100, (окремими ділянками)</t>
  </si>
  <si>
    <t>О251406  Носівка - Лосинівка - Велика Дорога на ділянці                км 32 + 100 - км 47 + 300, (окремими ділянками)</t>
  </si>
  <si>
    <t>Капітальний ремонт дороги з твердим покриттям по                          вул. Л. Українки на відрізку від перехрестя з вул. Широка до тракторного стану в с. Прохори Борзнянського району Чернігівської області</t>
  </si>
  <si>
    <t>Капітальний ремонт дорожнього покриття проїзної частини                вул. Київської ( від вул. Котляревського до "Андріївського ринку") у м. Прилуки Чернігівської області (перша черга)</t>
  </si>
  <si>
    <t>Капітальний ремонт металевого мосту через р. Віть на автомобільній дорозі місцевого значення О251303 Новгород-Сіверський - Бирине, км 3+767</t>
  </si>
  <si>
    <t>О251102  Осьмаки - Ушня на ділянці км 0 + 000 - км 5 + 100, (окремими ділянками)</t>
  </si>
  <si>
    <t>О251210  Ніжин - Перебудова на ділянці км 0 + 000 - км 8 + 600, (окремими ділянками)</t>
  </si>
  <si>
    <t>Капітальний ремонт дорожнього покриття проїзної частини        вул. Вокзальної (від вул. Київської до вул. 1 Травня) у                                 м. Прилуки Чернігівської області (перша черга)</t>
  </si>
  <si>
    <t>О250102   Бахмач - Часниківка -  /М-02/ на ділянці км 0 + 000 -        км 10 + 200, (окремими ділянками)</t>
  </si>
  <si>
    <t>О250111   Григорівка - Перше Травня  на ділянці км 0 + 000 -            км 17 + 100, (окремими ділянками)</t>
  </si>
  <si>
    <t>О250205  Бобровиця -  Рудьківка - Сухиня  на ділянці                      км 0 + 000 - км 12 + 700, (окремими ділянками)</t>
  </si>
  <si>
    <t>О250216  Кобижча -  Свидовець на ділянці км 0 + 000 -                         км 29 + 300, (окремими ділянками)</t>
  </si>
  <si>
    <t>С250301  Оленівка - Любомудрівка - Мала Загорівка на ділянці            км 0 + 000 - км 10 + 900, (окремими ділянками)</t>
  </si>
  <si>
    <t>О250307  Ядути - Прачі - Високе  на ділянці км 0 + 000 -                  км 17 + 400, (окремими ділянками)</t>
  </si>
  <si>
    <t>О250401  /Т-25-46/ - Остапівка - Синяківщина на ділянці                    км 0 + 000 - км 11 + 900, (окремими ділянками)</t>
  </si>
  <si>
    <t>О250503  Володимирівка - Хоробичі - Бутівка на ділянці                  км 0 + 000 - км 37 + 300, (окремими ділянками)</t>
  </si>
  <si>
    <t>О250504  Смичин - Конотоп - Смяч на ділянці км 0 + 000 -               км 12 + 900, (окремими ділянками)</t>
  </si>
  <si>
    <t>О250614  Максимівка - Іржавець - Ступаківка на ділянці                км 0 + 000 - км 17 + 100,  (окремими ділянками)</t>
  </si>
  <si>
    <t>О250608   Парафіївка - Терешиха - /Т-25-14/ на ділянці                  км 0 + 000  - км 7 + 900, (окремими ділянками)</t>
  </si>
  <si>
    <t>О250601  Ольшана - Качанівка на ділянці км 16 + 000 -                  км 20 + 431, (окремими ділянками)</t>
  </si>
  <si>
    <t>О250704  Патюти - Ставиське на ділянці км 0 + 000 -                        км 3 + 400, (окремими ділянками)</t>
  </si>
  <si>
    <t>О250903  Холми - Білошицька Слобода на ділянці  км 0 + 000 -        км 20 + 100, (окремими ділянками)</t>
  </si>
  <si>
    <t>О251002  /Р-67/ - Бакланова Муравійка - Орлівка на ділянці                 км 0 + 000 - км 17 + 100, (окремими ділянками)</t>
  </si>
  <si>
    <t>О251116  /Т-25-44/ - Локнисте - Гориця - /Р-12/ на ділянці                 км 0 + 000 - км 13 + 500, (окремими ділянками)</t>
  </si>
  <si>
    <t>О251224  Заньки - Дуболугівка на ділянці км 3 + 094 -                     км 10 + 300, (окремими ділянками)</t>
  </si>
  <si>
    <t>О251302  /Р-65/ - Горбове - Об'єднане - Блистова на ділянці               км 0 + 000 - км 30 + 800, (окремими ділянками)</t>
  </si>
  <si>
    <t>О251304  Буда-Вороб'ївська - Полюшкине на ділянці                      км 0 + 000 - км 11 + 100, (окремими ділянками)</t>
  </si>
  <si>
    <t>О251407  Рівчак-Степанівка - Софіївка на ділянці км 0 + 000 -           км 4 + 600, (окремими ділянками)</t>
  </si>
  <si>
    <t>О251408  Хотинівка - Лихачів на ділянці км 0 + 000 -                       км 4 + 400, (окремими ділянками)</t>
  </si>
  <si>
    <t>О251401  Носівка - Держанівка - /М-02/ на ділянці км 0 + 000 -           км 28 + 500, (окремими ділянками)</t>
  </si>
  <si>
    <t>О251509  Прилуки - Сергіївка на ділянці км 0 + 000 -                           км 29 + 500, (окремими ділянками)</t>
  </si>
  <si>
    <t>О251513  Боршна - Смош - Ряшки - Оникіївка на ділянці                 км 0 + 000 - км 16 + 500, (окремими ділянками)</t>
  </si>
  <si>
    <t>О251506  Мала Дівиця - Дмитрівка - Білорічиця на ділянці                 км 0 + 000 - км 15 + 000, (окремими ділянками)</t>
  </si>
  <si>
    <t>О251618  Грабів  - Пилипча - /М-01/ на ділянці км 0 + 000 -              км 8 + 300, (окремими ділянками)</t>
  </si>
  <si>
    <t>О251611  Добрянка - Дроздовиця - Кузничі на ділянці                    км 0 + 000 - км 8 + 000, (окремими ділянками)</t>
  </si>
  <si>
    <t>О251604  Олешня - Ловинь - Замглай - /Т-25 -12/ на ділянці               км 0 + 000 - км 22 + 500, (окремими ділянками)</t>
  </si>
  <si>
    <t>О251701  Семенівка - Карповичі на ділянці  км 0 + 000 -                   км 14 + 800, (окремими ділянками)</t>
  </si>
  <si>
    <t xml:space="preserve">С251815  /Т-25-16/ - Масалаївка на ділянці км 0 + 000 -                    км 2 + 400, (окремими ділянками) </t>
  </si>
  <si>
    <t xml:space="preserve">О251803   Велике Устя - Бутівка на ділянці км 0 + 000 -                   км 5 + 100, (окремими ділянками) </t>
  </si>
  <si>
    <t>О252211  Нові Млини  - /Т-25-18/ на ділянці  км 0 + 000 -                    км 8 + 600, (окремими ділянками)</t>
  </si>
  <si>
    <t>О252205  Суничне - Низківка - Руда на ділянці км 0 + 000 -             км 18 + 200, (окремими ділянками)</t>
  </si>
  <si>
    <t>О250404   Варва - Хукалівка - Поділ на ділянці км 18 + 800 -            км 32 + 700, (окремими ділянками)</t>
  </si>
  <si>
    <t>С252126  Мохнатин - Рябці - /М-01/ на ділянці км 0 + 000 -              км 12 + 000, (окремими ділянками)</t>
  </si>
  <si>
    <t>С252137 Під'їзд до с. Олександрівка на ділянці км 0 + 000 -             км 2 + 600, (окремими ділянками)</t>
  </si>
  <si>
    <t>О252103  Михайло-Коцюбинське - Андріївка на ділянці                     км 0 + 000 - км  5 + 800, (окремими ділянками)</t>
  </si>
  <si>
    <t xml:space="preserve">с.Троїцьке, вул. Центральна </t>
  </si>
  <si>
    <t>с. Вербичі, вул. Першотравнева</t>
  </si>
  <si>
    <t>с. Хмільниця, вул. Луговського</t>
  </si>
  <si>
    <t>с. Киселівка, вул. Заводська</t>
  </si>
  <si>
    <t>О251504 Линовиця - Бубнівщина - Білошапки - Сергіївка                  км 0 + 000 - км 34 + 600, (окремими ділянками)</t>
  </si>
  <si>
    <t>Капітальний ремонт ділянки  дороги по вул. Героїв Чорнобиля в м. Чернігів з виділенням черговості: перша черга - проїзна частина; друга черга - тротуар (Перша черга - проїзна частина)</t>
  </si>
  <si>
    <t>с. Атюша,  вул. І.Приходька</t>
  </si>
  <si>
    <t>О250608   Парафіївка - Терешиха - /Т-25-14/ на ділянці                  км 7 + 900  - км 21 + 400, (окремими ділянками)</t>
  </si>
  <si>
    <t>О250003 Вересоч - Кладьківка км 0 + 000 - км 13 + 400, (окремими ділянками)</t>
  </si>
  <si>
    <r>
      <t>вулиці і дороги комунальної власності у населених пунктах, м</t>
    </r>
    <r>
      <rPr>
        <sz val="14"/>
        <rFont val="Calibri"/>
        <family val="2"/>
        <charset val="204"/>
      </rPr>
      <t>²</t>
    </r>
  </si>
  <si>
    <r>
      <t xml:space="preserve">_________________ </t>
    </r>
    <r>
      <rPr>
        <i/>
        <sz val="14"/>
        <rFont val="Times New Roman"/>
        <family val="1"/>
        <charset val="204"/>
      </rPr>
      <t xml:space="preserve">район </t>
    </r>
  </si>
  <si>
    <t>О250719  Димерка - Борсуків - Самійлівка   на ділянці                     км 0 + 000 - км 13 + 000, (окремими ділянками)</t>
  </si>
  <si>
    <t>О251607  Олешня - Олександрівка на ділянці км 0 + 000 -                 км 6 + 700, (окремими ділянками)</t>
  </si>
  <si>
    <t>О250104 Дмитрівка - Красний Колядин - Скороходове - Бабчин на ділянці км 1 + 500 - км 26 + 100, (окремими ділянками)</t>
  </si>
  <si>
    <t>О252005 /Дмитрівка - Красний Колядин - Скороходове - Бабчин/ - Липове на ділянці км 0 + 000 - км 1 + 600, (окремими ділянками)</t>
  </si>
  <si>
    <t>с. Комарівка, вул. Поліська</t>
  </si>
  <si>
    <t>смт Варва, вул. Коцюбинського</t>
  </si>
  <si>
    <t>с. Тростянець, вул. Асаулюка</t>
  </si>
  <si>
    <t>смт Козелець, вул. Свято-Миколаївська</t>
  </si>
  <si>
    <t>смт Козелець, вул. 1 Травня</t>
  </si>
  <si>
    <t xml:space="preserve">смт Козелець, вул. Розумовських </t>
  </si>
  <si>
    <t>с. Сядрине, вул. Заводська</t>
  </si>
  <si>
    <t>смт Березна, вул. Феодосіївська</t>
  </si>
  <si>
    <t>с. Галиця, вул. М.Приходька</t>
  </si>
  <si>
    <t>смт Лосинівка, вул. Гетьманська</t>
  </si>
  <si>
    <t>м. Носівка, вул. Володимирська</t>
  </si>
  <si>
    <t xml:space="preserve">с. Манжосівка, вул. Лабораторна </t>
  </si>
  <si>
    <t xml:space="preserve">смт. Ріпки, вул. Гагаріна </t>
  </si>
  <si>
    <t xml:space="preserve">смт Срібне, вул. Гагаріна </t>
  </si>
  <si>
    <t xml:space="preserve">смт Талалаївка, вул. 1-й провулок Енергетиків </t>
  </si>
  <si>
    <t>м. Новгород-Сіверський, вул. Губернська</t>
  </si>
  <si>
    <t>Капітальний ремонт металевого мосту через р. Десна на автомобільній дорозі місцевого значення О251303 Новгород-Сіверський - Бирине, км 3+120</t>
  </si>
  <si>
    <t>Капітальний ремонт мосту через канал на автомобільній дорозі місцевого значення О251302 /Р-65/ - Горбове - Об'єднане - Блистова, км 12+645, біля с. Кудлаївка</t>
  </si>
  <si>
    <t>Капітальний ремонт мосту через струмок  на автомобільній дорозі місцевого значення О251302 /Р-65/-Горбове-Об'єднане-Блистова, км 10+154, біля с. Дегтярівка.</t>
  </si>
  <si>
    <t>Поточний дрібний ремонт та експлуатаційне утримання автомобільних доріг загального користування місцевого значення</t>
  </si>
  <si>
    <t>Капітальний ремонт дороги вул. Батюка у м. Ніжин Чернігівської області  (перша черга)</t>
  </si>
  <si>
    <t>Додаток</t>
  </si>
  <si>
    <t>до розпорядження голови обласної державної адміністрації</t>
  </si>
  <si>
    <t>28 березня 2019  № 170</t>
  </si>
  <si>
    <t>(в редакції розпорядження голови обласної державної адміністрації</t>
  </si>
  <si>
    <t>Начальник Управління капітального будівництва                                                  Чернігівської обласної державної адміністрації</t>
  </si>
  <si>
    <t>Андрій ТИШИНА</t>
  </si>
  <si>
    <t>1.Об’єкти будівництва та реконструкції автомобільних доріг</t>
  </si>
  <si>
    <t>1.1. Автомобільні дороги місцевого значення </t>
  </si>
  <si>
    <t>1.2. Вулиці і дороги комунальної власності у населених пунктах (замовник робіт - Управління капітального будівництва обласної дерджавної адміністрації)</t>
  </si>
  <si>
    <t xml:space="preserve">1.2.1. Семенівський  район </t>
  </si>
  <si>
    <t>2. Об’єкти капітального ремонту автомобільних доріг</t>
  </si>
  <si>
    <t>2.1. Автомобільні дороги місцевого значення (замовник робіт - Управління капітального будівництва обласної дерджавної адміністрації)</t>
  </si>
  <si>
    <t>2.1.1. Проектно-вишукувальні роботи майбутніх періодів</t>
  </si>
  <si>
    <t>2.1.2. Новгород-Сіверський район</t>
  </si>
  <si>
    <t>2.2.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</si>
  <si>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 xml:space="preserve">2.2.1. Борзнянський район </t>
  </si>
  <si>
    <t>2.2.2. м. Чернігів (замовник робіт - Управління житлово-комунального господарства Чернігівської міської ради)</t>
  </si>
  <si>
    <t>2.2.3. м. Ніжин (замовник робіт - Управління капітального будівництва обласної державної адміністрації)</t>
  </si>
  <si>
    <t>2.2.4. м. Прилуки (замовник робіт - Управління капітального будівництва обласної державної адміністрації)</t>
  </si>
  <si>
    <t>3. Об’єкти поточного середнього ремонту автомобільних доріг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</si>
  <si>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</si>
  <si>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 xml:space="preserve">3.1.1. Бахмацький район  </t>
  </si>
  <si>
    <t xml:space="preserve">3.1.3. Борзнянський район  </t>
  </si>
  <si>
    <t xml:space="preserve">3.1.4. Варвинський район </t>
  </si>
  <si>
    <t xml:space="preserve">3.1.5. Городнянський район  </t>
  </si>
  <si>
    <t xml:space="preserve">3.1.6. Ічнянський район  </t>
  </si>
  <si>
    <t xml:space="preserve">3.1.7. Козелецький район  </t>
  </si>
  <si>
    <t xml:space="preserve">3.1.8. Коропський район </t>
  </si>
  <si>
    <t xml:space="preserve">3.1.9. Корюківський район  </t>
  </si>
  <si>
    <t xml:space="preserve">3.1.10. Куликівський район </t>
  </si>
  <si>
    <t xml:space="preserve">3.1.11. Менський район  </t>
  </si>
  <si>
    <t xml:space="preserve">3.1.12. Ніжинський район </t>
  </si>
  <si>
    <t xml:space="preserve">3.1.13. Новгород-Сіверський район  </t>
  </si>
  <si>
    <t xml:space="preserve">3.1.14. Носівський район  </t>
  </si>
  <si>
    <t xml:space="preserve">3.1.15. Прилуцький район  </t>
  </si>
  <si>
    <t xml:space="preserve">3.1.16. Ріпкинський район </t>
  </si>
  <si>
    <t>3.1.17. Семенівський район</t>
  </si>
  <si>
    <t xml:space="preserve">3.1.18. Сосницький район </t>
  </si>
  <si>
    <t xml:space="preserve">3.1.19. Сновський район  </t>
  </si>
  <si>
    <t xml:space="preserve">3.1.20. Срібнянський район </t>
  </si>
  <si>
    <t>3.1.21. Талалаївський район</t>
  </si>
  <si>
    <t xml:space="preserve">3.1.22. Чернігівський район  </t>
  </si>
  <si>
    <t>3.2.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</si>
  <si>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 xml:space="preserve">3.2.1. Бахмацький район </t>
  </si>
  <si>
    <t xml:space="preserve">3.2.2. Бобровицький район </t>
  </si>
  <si>
    <t xml:space="preserve">3.2.3. Борзнянський район </t>
  </si>
  <si>
    <t>3.2.4. Варвинський район</t>
  </si>
  <si>
    <t xml:space="preserve">3.2.5. Городнянський район </t>
  </si>
  <si>
    <t xml:space="preserve">3.2.6. Ічнянський район </t>
  </si>
  <si>
    <t xml:space="preserve">3.2.7. Козелецький район </t>
  </si>
  <si>
    <t>3.2.8. Коропський район</t>
  </si>
  <si>
    <t xml:space="preserve">3.2.9. Корюківський район </t>
  </si>
  <si>
    <t xml:space="preserve">3.2.10. Куликівський район </t>
  </si>
  <si>
    <t xml:space="preserve">3.2.11. Менський район </t>
  </si>
  <si>
    <t xml:space="preserve">3.2.12. Ніжинський район </t>
  </si>
  <si>
    <t>3.2.13. Новгород-Сіверський район</t>
  </si>
  <si>
    <t>3.2.14. Носівський район</t>
  </si>
  <si>
    <t xml:space="preserve">3.2.15. Прилуцький район </t>
  </si>
  <si>
    <t xml:space="preserve">3.2.16. Ріпкинський район </t>
  </si>
  <si>
    <t xml:space="preserve">3.2.17. Семенівський район </t>
  </si>
  <si>
    <t xml:space="preserve">3.2.18. Сновський район </t>
  </si>
  <si>
    <t>3.2.19.  Сосницький район</t>
  </si>
  <si>
    <t xml:space="preserve">3.2.20. Срібнянський район </t>
  </si>
  <si>
    <t xml:space="preserve">3.2.21. Талалаївський район </t>
  </si>
  <si>
    <t xml:space="preserve">3.2.22. Чернігівський район </t>
  </si>
  <si>
    <t>3.2.23. м. Новогород-Сіверський</t>
  </si>
  <si>
    <t xml:space="preserve">3.1.2. Бобровицький район  </t>
  </si>
  <si>
    <t>17 грудня 2019 року № 738)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</si>
</sst>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####"/>
    <numFmt numFmtId="165" formatCode="#,##0.000"/>
    <numFmt numFmtId="166" formatCode="0.0"/>
    <numFmt numFmtId="167" formatCode="#,##0.0"/>
    <numFmt numFmtId="168" formatCode="0.000"/>
    <numFmt numFmtId="169" formatCode="0.000_ ;\-0.000\ 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0" fontId="0" fillId="0" borderId="0" xfId="0" applyBorder="1"/>
    <xf numFmtId="0" fontId="4" fillId="0" borderId="1" xfId="0" applyFont="1" applyBorder="1"/>
    <xf numFmtId="3" fontId="0" fillId="0" borderId="1" xfId="0" applyNumberFormat="1" applyBorder="1"/>
    <xf numFmtId="3" fontId="0" fillId="0" borderId="0" xfId="0" applyNumberFormat="1" applyBorder="1"/>
    <xf numFmtId="3" fontId="0" fillId="0" borderId="3" xfId="0" applyNumberFormat="1" applyBorder="1"/>
    <xf numFmtId="167" fontId="3" fillId="0" borderId="0" xfId="0" applyNumberFormat="1" applyFont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/>
    <xf numFmtId="167" fontId="9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/>
    <xf numFmtId="166" fontId="0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0" fillId="0" borderId="1" xfId="0" applyNumberFormat="1" applyBorder="1"/>
    <xf numFmtId="166" fontId="0" fillId="0" borderId="1" xfId="0" applyNumberFormat="1" applyBorder="1"/>
    <xf numFmtId="0" fontId="6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0" fontId="0" fillId="3" borderId="1" xfId="0" applyFill="1" applyBorder="1"/>
    <xf numFmtId="167" fontId="3" fillId="0" borderId="1" xfId="0" applyNumberFormat="1" applyFont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 wrapText="1"/>
    </xf>
    <xf numFmtId="166" fontId="8" fillId="3" borderId="1" xfId="0" applyNumberFormat="1" applyFont="1" applyFill="1" applyBorder="1" applyAlignment="1">
      <alignment horizontal="center" vertical="top" wrapText="1"/>
    </xf>
    <xf numFmtId="168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/>
    </xf>
    <xf numFmtId="168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165" fontId="8" fillId="3" borderId="1" xfId="0" applyNumberFormat="1" applyFont="1" applyFill="1" applyBorder="1" applyAlignment="1">
      <alignment horizontal="left" vertical="top" wrapText="1"/>
    </xf>
    <xf numFmtId="166" fontId="8" fillId="3" borderId="1" xfId="0" applyNumberFormat="1" applyFont="1" applyFill="1" applyBorder="1" applyAlignment="1">
      <alignment horizontal="center"/>
    </xf>
    <xf numFmtId="0" fontId="4" fillId="3" borderId="0" xfId="0" applyFont="1" applyFill="1" applyBorder="1"/>
    <xf numFmtId="166" fontId="12" fillId="3" borderId="0" xfId="0" applyNumberFormat="1" applyFont="1" applyFill="1" applyBorder="1"/>
    <xf numFmtId="166" fontId="12" fillId="3" borderId="0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8" fillId="3" borderId="0" xfId="0" applyNumberFormat="1" applyFont="1" applyFill="1" applyBorder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14" fillId="3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left" vertical="top" wrapText="1"/>
    </xf>
    <xf numFmtId="166" fontId="14" fillId="3" borderId="1" xfId="0" applyNumberFormat="1" applyFont="1" applyFill="1" applyBorder="1" applyAlignment="1">
      <alignment horizontal="center" vertical="center" wrapText="1"/>
    </xf>
    <xf numFmtId="168" fontId="8" fillId="3" borderId="1" xfId="0" applyNumberFormat="1" applyFont="1" applyFill="1" applyBorder="1" applyAlignment="1">
      <alignment vertical="center" wrapText="1"/>
    </xf>
    <xf numFmtId="168" fontId="14" fillId="3" borderId="1" xfId="0" applyNumberFormat="1" applyFont="1" applyFill="1" applyBorder="1" applyAlignment="1">
      <alignment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/>
    </xf>
    <xf numFmtId="166" fontId="1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166" fontId="8" fillId="3" borderId="1" xfId="0" applyNumberFormat="1" applyFont="1" applyFill="1" applyBorder="1"/>
    <xf numFmtId="0" fontId="8" fillId="3" borderId="1" xfId="0" applyFont="1" applyFill="1" applyBorder="1"/>
    <xf numFmtId="168" fontId="8" fillId="3" borderId="1" xfId="0" applyNumberFormat="1" applyFont="1" applyFill="1" applyBorder="1" applyAlignment="1">
      <alignment horizontal="center"/>
    </xf>
    <xf numFmtId="168" fontId="8" fillId="3" borderId="1" xfId="0" applyNumberFormat="1" applyFont="1" applyFill="1" applyBorder="1" applyAlignment="1">
      <alignment horizontal="left" vertical="center" wrapText="1"/>
    </xf>
    <xf numFmtId="166" fontId="18" fillId="3" borderId="1" xfId="0" applyNumberFormat="1" applyFont="1" applyFill="1" applyBorder="1"/>
    <xf numFmtId="0" fontId="14" fillId="3" borderId="1" xfId="0" applyFont="1" applyFill="1" applyBorder="1" applyAlignment="1">
      <alignment horizontal="left" vertical="center" wrapText="1"/>
    </xf>
    <xf numFmtId="169" fontId="8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166" fontId="8" fillId="3" borderId="0" xfId="0" applyNumberFormat="1" applyFont="1" applyFill="1" applyBorder="1" applyAlignment="1">
      <alignment horizontal="center"/>
    </xf>
    <xf numFmtId="0" fontId="8" fillId="3" borderId="0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66" fontId="7" fillId="3" borderId="0" xfId="0" applyNumberFormat="1" applyFont="1" applyFill="1" applyBorder="1"/>
    <xf numFmtId="166" fontId="7" fillId="3" borderId="0" xfId="0" applyNumberFormat="1" applyFont="1" applyFill="1" applyBorder="1" applyAlignment="1">
      <alignment horizontal="center" vertical="center"/>
    </xf>
    <xf numFmtId="166" fontId="0" fillId="3" borderId="0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166" fontId="3" fillId="3" borderId="0" xfId="0" applyNumberFormat="1" applyFont="1" applyFill="1" applyBorder="1" applyAlignment="1">
      <alignment horizontal="left" vertical="top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center" wrapText="1"/>
    </xf>
    <xf numFmtId="168" fontId="2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23" fillId="3" borderId="4" xfId="0" applyFont="1" applyFill="1" applyBorder="1" applyAlignment="1">
      <alignment horizontal="center" vertical="top" wrapText="1"/>
    </xf>
    <xf numFmtId="0" fontId="23" fillId="3" borderId="5" xfId="0" applyFont="1" applyFill="1" applyBorder="1" applyAlignment="1">
      <alignment horizontal="center" vertical="top" wrapText="1"/>
    </xf>
    <xf numFmtId="0" fontId="23" fillId="3" borderId="3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0" fillId="0" borderId="1" xfId="0" applyFont="1" applyBorder="1" applyAlignment="1"/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/>
    <xf numFmtId="0" fontId="4" fillId="3" borderId="0" xfId="0" applyFont="1" applyFill="1" applyBorder="1" applyAlignment="1"/>
    <xf numFmtId="0" fontId="8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/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1"/>
  <sheetViews>
    <sheetView tabSelected="1" view="pageBreakPreview" topLeftCell="A39" zoomScale="70" zoomScaleNormal="100" zoomScaleSheetLayoutView="70" workbookViewId="0">
      <selection activeCell="B32" sqref="B32"/>
    </sheetView>
  </sheetViews>
  <sheetFormatPr defaultRowHeight="18.75" x14ac:dyDescent="0.25"/>
  <cols>
    <col min="1" max="1" width="77.28515625" style="1" customWidth="1"/>
    <col min="2" max="2" width="17.42578125" style="20" customWidth="1"/>
    <col min="3" max="3" width="12.140625" style="19" customWidth="1"/>
    <col min="4" max="4" width="12" style="19" customWidth="1"/>
    <col min="5" max="5" width="28.140625" style="21" customWidth="1"/>
    <col min="6" max="6" width="11.85546875" style="11" customWidth="1"/>
    <col min="7" max="16384" width="9.140625" style="1"/>
  </cols>
  <sheetData>
    <row r="1" spans="1:7" x14ac:dyDescent="0.25">
      <c r="A1" s="49"/>
      <c r="B1" s="50"/>
      <c r="C1" s="93" t="s">
        <v>157</v>
      </c>
      <c r="D1" s="93"/>
      <c r="E1" s="93"/>
      <c r="F1" s="9"/>
      <c r="G1" s="3"/>
    </row>
    <row r="2" spans="1:7" ht="48" customHeight="1" x14ac:dyDescent="0.25">
      <c r="A2" s="49"/>
      <c r="B2" s="50"/>
      <c r="C2" s="94" t="s">
        <v>158</v>
      </c>
      <c r="D2" s="94"/>
      <c r="E2" s="94"/>
      <c r="F2" s="9"/>
      <c r="G2" s="3"/>
    </row>
    <row r="3" spans="1:7" ht="33.75" customHeight="1" x14ac:dyDescent="0.25">
      <c r="A3" s="49"/>
      <c r="B3" s="50"/>
      <c r="C3" s="94" t="s">
        <v>159</v>
      </c>
      <c r="D3" s="94"/>
      <c r="E3" s="94"/>
      <c r="F3" s="9"/>
      <c r="G3" s="3"/>
    </row>
    <row r="4" spans="1:7" ht="39" customHeight="1" x14ac:dyDescent="0.25">
      <c r="A4" s="49"/>
      <c r="B4" s="50"/>
      <c r="C4" s="95" t="s">
        <v>160</v>
      </c>
      <c r="D4" s="95"/>
      <c r="E4" s="95"/>
      <c r="F4" s="9"/>
      <c r="G4" s="3"/>
    </row>
    <row r="5" spans="1:7" ht="50.25" customHeight="1" x14ac:dyDescent="0.25">
      <c r="A5" s="49"/>
      <c r="B5" s="50"/>
      <c r="C5" s="113" t="s">
        <v>224</v>
      </c>
      <c r="D5" s="113"/>
      <c r="E5" s="113"/>
      <c r="F5" s="9"/>
      <c r="G5" s="3"/>
    </row>
    <row r="6" spans="1:7" x14ac:dyDescent="0.25">
      <c r="A6" s="121" t="s">
        <v>4</v>
      </c>
      <c r="B6" s="121"/>
      <c r="C6" s="121"/>
      <c r="D6" s="121"/>
      <c r="E6" s="52"/>
      <c r="F6" s="9"/>
      <c r="G6" s="3"/>
    </row>
    <row r="7" spans="1:7" ht="80.25" customHeight="1" x14ac:dyDescent="0.25">
      <c r="A7" s="122" t="s">
        <v>38</v>
      </c>
      <c r="B7" s="122"/>
      <c r="C7" s="122"/>
      <c r="D7" s="122"/>
      <c r="E7" s="122"/>
      <c r="F7" s="10"/>
    </row>
    <row r="8" spans="1:7" ht="23.25" customHeight="1" x14ac:dyDescent="0.25">
      <c r="A8" s="123" t="s">
        <v>0</v>
      </c>
      <c r="B8" s="125" t="s">
        <v>1</v>
      </c>
      <c r="C8" s="123" t="s">
        <v>5</v>
      </c>
      <c r="D8" s="123"/>
      <c r="E8" s="126"/>
    </row>
    <row r="9" spans="1:7" ht="72.75" customHeight="1" x14ac:dyDescent="0.25">
      <c r="A9" s="124"/>
      <c r="B9" s="125"/>
      <c r="C9" s="81" t="s">
        <v>2</v>
      </c>
      <c r="D9" s="81" t="s">
        <v>3</v>
      </c>
      <c r="E9" s="81" t="s">
        <v>130</v>
      </c>
    </row>
    <row r="10" spans="1:7" x14ac:dyDescent="0.25">
      <c r="A10" s="114" t="s">
        <v>6</v>
      </c>
      <c r="B10" s="114"/>
      <c r="C10" s="114"/>
      <c r="D10" s="114"/>
      <c r="E10" s="115"/>
    </row>
    <row r="11" spans="1:7" s="2" customFormat="1" ht="26.25" customHeight="1" x14ac:dyDescent="0.25">
      <c r="A11" s="116" t="s">
        <v>163</v>
      </c>
      <c r="B11" s="116"/>
      <c r="C11" s="116"/>
      <c r="D11" s="116"/>
      <c r="E11" s="117"/>
      <c r="F11" s="12"/>
    </row>
    <row r="12" spans="1:7" x14ac:dyDescent="0.25">
      <c r="A12" s="101" t="s">
        <v>164</v>
      </c>
      <c r="B12" s="101"/>
      <c r="C12" s="101"/>
      <c r="D12" s="101"/>
      <c r="E12" s="118"/>
    </row>
    <row r="13" spans="1:7" x14ac:dyDescent="0.25">
      <c r="A13" s="98" t="s">
        <v>131</v>
      </c>
      <c r="B13" s="98"/>
      <c r="C13" s="98"/>
      <c r="D13" s="98"/>
      <c r="E13" s="98"/>
    </row>
    <row r="14" spans="1:7" x14ac:dyDescent="0.25">
      <c r="A14" s="41"/>
      <c r="B14" s="54"/>
      <c r="C14" s="54"/>
      <c r="D14" s="54"/>
      <c r="E14" s="55"/>
    </row>
    <row r="15" spans="1:7" x14ac:dyDescent="0.25">
      <c r="A15" s="41"/>
      <c r="B15" s="54"/>
      <c r="C15" s="54"/>
      <c r="D15" s="54"/>
      <c r="E15" s="55"/>
    </row>
    <row r="16" spans="1:7" x14ac:dyDescent="0.25">
      <c r="A16" s="56" t="s">
        <v>28</v>
      </c>
      <c r="B16" s="81"/>
      <c r="C16" s="54"/>
      <c r="D16" s="54"/>
      <c r="E16" s="55"/>
    </row>
    <row r="17" spans="1:6" x14ac:dyDescent="0.25">
      <c r="A17" s="56"/>
      <c r="B17" s="81"/>
      <c r="C17" s="54"/>
      <c r="D17" s="54"/>
      <c r="E17" s="55"/>
    </row>
    <row r="18" spans="1:6" ht="37.5" x14ac:dyDescent="0.25">
      <c r="A18" s="57" t="s">
        <v>29</v>
      </c>
      <c r="B18" s="81"/>
      <c r="C18" s="54"/>
      <c r="D18" s="54"/>
      <c r="E18" s="55"/>
    </row>
    <row r="19" spans="1:6" ht="39" customHeight="1" x14ac:dyDescent="0.25">
      <c r="A19" s="119" t="s">
        <v>165</v>
      </c>
      <c r="B19" s="119"/>
      <c r="C19" s="119"/>
      <c r="D19" s="119"/>
      <c r="E19" s="120"/>
    </row>
    <row r="20" spans="1:6" ht="19.5" x14ac:dyDescent="0.25">
      <c r="A20" s="97" t="s">
        <v>166</v>
      </c>
      <c r="B20" s="97"/>
      <c r="C20" s="97"/>
      <c r="D20" s="97"/>
      <c r="E20" s="97"/>
      <c r="F20" s="40"/>
    </row>
    <row r="21" spans="1:6" ht="37.5" customHeight="1" x14ac:dyDescent="0.25">
      <c r="A21" s="41" t="s">
        <v>36</v>
      </c>
      <c r="B21" s="43">
        <v>2209.9969999999998</v>
      </c>
      <c r="C21" s="81"/>
      <c r="D21" s="54"/>
      <c r="E21" s="44">
        <v>3000</v>
      </c>
      <c r="F21" s="40"/>
    </row>
    <row r="22" spans="1:6" x14ac:dyDescent="0.25">
      <c r="A22" s="56" t="s">
        <v>30</v>
      </c>
      <c r="B22" s="43">
        <f>B21</f>
        <v>2209.9969999999998</v>
      </c>
      <c r="C22" s="81"/>
      <c r="D22" s="81"/>
      <c r="E22" s="44">
        <f>E21</f>
        <v>3000</v>
      </c>
    </row>
    <row r="23" spans="1:6" ht="37.5" x14ac:dyDescent="0.25">
      <c r="A23" s="57" t="s">
        <v>31</v>
      </c>
      <c r="B23" s="43">
        <f>B22</f>
        <v>2209.9969999999998</v>
      </c>
      <c r="C23" s="81"/>
      <c r="D23" s="81"/>
      <c r="E23" s="44">
        <f>E22</f>
        <v>3000</v>
      </c>
    </row>
    <row r="24" spans="1:6" ht="37.5" x14ac:dyDescent="0.25">
      <c r="A24" s="58" t="s">
        <v>32</v>
      </c>
      <c r="B24" s="43">
        <f>B23</f>
        <v>2209.9969999999998</v>
      </c>
      <c r="C24" s="81"/>
      <c r="D24" s="81"/>
      <c r="E24" s="44">
        <f>E23</f>
        <v>3000</v>
      </c>
      <c r="F24" s="13"/>
    </row>
    <row r="25" spans="1:6" ht="18.75" customHeight="1" x14ac:dyDescent="0.25">
      <c r="A25" s="127" t="s">
        <v>167</v>
      </c>
      <c r="B25" s="127"/>
      <c r="C25" s="127"/>
      <c r="D25" s="127"/>
      <c r="E25" s="127"/>
      <c r="F25" s="31"/>
    </row>
    <row r="26" spans="1:6" ht="20.25" customHeight="1" x14ac:dyDescent="0.25">
      <c r="A26" s="130" t="s">
        <v>168</v>
      </c>
      <c r="B26" s="131"/>
      <c r="C26" s="131"/>
      <c r="D26" s="131"/>
      <c r="E26" s="132"/>
      <c r="F26" s="32"/>
    </row>
    <row r="27" spans="1:6" ht="19.5" customHeight="1" x14ac:dyDescent="0.25">
      <c r="A27" s="92" t="s">
        <v>169</v>
      </c>
      <c r="B27" s="43">
        <v>1500</v>
      </c>
      <c r="C27" s="80"/>
      <c r="D27" s="80"/>
      <c r="E27" s="79"/>
      <c r="F27" s="32"/>
    </row>
    <row r="28" spans="1:6" ht="19.5" customHeight="1" x14ac:dyDescent="0.25">
      <c r="A28" s="97" t="s">
        <v>170</v>
      </c>
      <c r="B28" s="97"/>
      <c r="C28" s="97"/>
      <c r="D28" s="97"/>
      <c r="E28" s="97"/>
      <c r="F28" s="32"/>
    </row>
    <row r="29" spans="1:6" ht="59.25" customHeight="1" x14ac:dyDescent="0.25">
      <c r="A29" s="46" t="s">
        <v>80</v>
      </c>
      <c r="B29" s="43">
        <v>4160.6540000000005</v>
      </c>
      <c r="C29" s="81"/>
      <c r="D29" s="81">
        <v>118.6</v>
      </c>
      <c r="E29" s="79"/>
      <c r="F29" s="24"/>
    </row>
    <row r="30" spans="1:6" ht="59.25" customHeight="1" x14ac:dyDescent="0.25">
      <c r="A30" s="46" t="s">
        <v>152</v>
      </c>
      <c r="B30" s="43">
        <v>6722.5860000000002</v>
      </c>
      <c r="C30" s="87"/>
      <c r="D30" s="87">
        <v>87.5</v>
      </c>
      <c r="E30" s="86"/>
      <c r="F30" s="36"/>
    </row>
    <row r="31" spans="1:6" ht="59.25" customHeight="1" x14ac:dyDescent="0.25">
      <c r="A31" s="46" t="s">
        <v>153</v>
      </c>
      <c r="B31" s="43">
        <v>4300</v>
      </c>
      <c r="C31" s="87"/>
      <c r="D31" s="87">
        <v>24.4</v>
      </c>
      <c r="E31" s="86"/>
      <c r="F31" s="36"/>
    </row>
    <row r="32" spans="1:6" ht="59.25" customHeight="1" x14ac:dyDescent="0.25">
      <c r="A32" s="46" t="s">
        <v>154</v>
      </c>
      <c r="B32" s="43">
        <v>6850.1679999999997</v>
      </c>
      <c r="C32" s="89"/>
      <c r="D32" s="89">
        <v>13.1</v>
      </c>
      <c r="E32" s="88"/>
      <c r="F32" s="36"/>
    </row>
    <row r="33" spans="1:7" ht="20.25" customHeight="1" x14ac:dyDescent="0.25">
      <c r="A33" s="59" t="s">
        <v>28</v>
      </c>
      <c r="B33" s="43">
        <f>B29+B30+B31+B32</f>
        <v>22033.408000000003</v>
      </c>
      <c r="C33" s="79"/>
      <c r="D33" s="81">
        <f>D29+D30+D31+D32</f>
        <v>243.6</v>
      </c>
      <c r="E33" s="79"/>
      <c r="F33" s="36"/>
    </row>
    <row r="34" spans="1:7" ht="36.75" customHeight="1" x14ac:dyDescent="0.25">
      <c r="A34" s="59" t="s">
        <v>29</v>
      </c>
      <c r="B34" s="43">
        <f>B33+B27</f>
        <v>23533.408000000003</v>
      </c>
      <c r="C34" s="79"/>
      <c r="D34" s="81">
        <f>D33</f>
        <v>243.6</v>
      </c>
      <c r="E34" s="79"/>
      <c r="F34" s="24"/>
    </row>
    <row r="35" spans="1:7" ht="40.5" customHeight="1" x14ac:dyDescent="0.25">
      <c r="A35" s="101" t="s">
        <v>171</v>
      </c>
      <c r="B35" s="101"/>
      <c r="C35" s="101"/>
      <c r="D35" s="101"/>
      <c r="E35" s="101"/>
      <c r="F35" s="32"/>
    </row>
    <row r="36" spans="1:7" ht="18.75" customHeight="1" x14ac:dyDescent="0.25">
      <c r="A36" s="97" t="s">
        <v>172</v>
      </c>
      <c r="B36" s="97"/>
      <c r="C36" s="97"/>
      <c r="D36" s="97"/>
      <c r="E36" s="97"/>
      <c r="F36" s="29"/>
    </row>
    <row r="37" spans="1:7" ht="75" customHeight="1" x14ac:dyDescent="0.25">
      <c r="A37" s="41" t="s">
        <v>78</v>
      </c>
      <c r="B37" s="43">
        <v>2394.9520000000002</v>
      </c>
      <c r="C37" s="79"/>
      <c r="D37" s="80"/>
      <c r="E37" s="79">
        <v>4500</v>
      </c>
      <c r="F37" s="35"/>
    </row>
    <row r="38" spans="1:7" ht="18.75" customHeight="1" x14ac:dyDescent="0.25">
      <c r="A38" s="59" t="s">
        <v>28</v>
      </c>
      <c r="B38" s="43">
        <f>B37</f>
        <v>2394.9520000000002</v>
      </c>
      <c r="C38" s="79"/>
      <c r="D38" s="80"/>
      <c r="E38" s="79">
        <f>E37</f>
        <v>4500</v>
      </c>
      <c r="F38" s="29"/>
    </row>
    <row r="39" spans="1:7" ht="18" customHeight="1" x14ac:dyDescent="0.25">
      <c r="A39" s="101" t="s">
        <v>173</v>
      </c>
      <c r="B39" s="101"/>
      <c r="C39" s="101"/>
      <c r="D39" s="101"/>
      <c r="E39" s="101"/>
      <c r="F39" s="18"/>
    </row>
    <row r="40" spans="1:7" ht="58.5" customHeight="1" x14ac:dyDescent="0.25">
      <c r="A40" s="41" t="s">
        <v>126</v>
      </c>
      <c r="B40" s="43">
        <v>20008.599999999999</v>
      </c>
      <c r="C40" s="80"/>
      <c r="D40" s="80"/>
      <c r="E40" s="81">
        <v>7400</v>
      </c>
      <c r="F40" s="18"/>
    </row>
    <row r="41" spans="1:7" ht="18.75" customHeight="1" x14ac:dyDescent="0.25">
      <c r="A41" s="60" t="s">
        <v>28</v>
      </c>
      <c r="B41" s="43">
        <f>B40</f>
        <v>20008.599999999999</v>
      </c>
      <c r="C41" s="79"/>
      <c r="D41" s="79"/>
      <c r="E41" s="81">
        <f>E40</f>
        <v>7400</v>
      </c>
      <c r="F41" s="18"/>
    </row>
    <row r="42" spans="1:7" ht="15.75" customHeight="1" x14ac:dyDescent="0.25">
      <c r="A42" s="101" t="s">
        <v>174</v>
      </c>
      <c r="B42" s="101"/>
      <c r="C42" s="101"/>
      <c r="D42" s="101"/>
      <c r="E42" s="101"/>
      <c r="F42" s="22"/>
    </row>
    <row r="43" spans="1:7" ht="41.25" customHeight="1" x14ac:dyDescent="0.25">
      <c r="A43" s="41" t="s">
        <v>156</v>
      </c>
      <c r="B43" s="43">
        <v>3763.4690000000001</v>
      </c>
      <c r="C43" s="79"/>
      <c r="D43" s="79"/>
      <c r="E43" s="81">
        <v>3290</v>
      </c>
      <c r="F43" s="18"/>
    </row>
    <row r="44" spans="1:7" ht="18.75" customHeight="1" x14ac:dyDescent="0.25">
      <c r="A44" s="41" t="s">
        <v>25</v>
      </c>
      <c r="B44" s="43">
        <v>1538.048</v>
      </c>
      <c r="C44" s="79"/>
      <c r="D44" s="79"/>
      <c r="E44" s="81"/>
      <c r="F44" s="27"/>
    </row>
    <row r="45" spans="1:7" ht="18.75" customHeight="1" x14ac:dyDescent="0.25">
      <c r="A45" s="41" t="s">
        <v>37</v>
      </c>
      <c r="B45" s="43">
        <v>5308.9520000000002</v>
      </c>
      <c r="C45" s="79"/>
      <c r="D45" s="79"/>
      <c r="E45" s="81">
        <v>10377</v>
      </c>
      <c r="F45" s="30"/>
    </row>
    <row r="46" spans="1:7" ht="18.75" customHeight="1" x14ac:dyDescent="0.25">
      <c r="A46" s="60" t="s">
        <v>28</v>
      </c>
      <c r="B46" s="43">
        <f>B43+B44+B45</f>
        <v>10610.469000000001</v>
      </c>
      <c r="C46" s="54"/>
      <c r="D46" s="79"/>
      <c r="E46" s="81">
        <f>E43+E44+E45</f>
        <v>13667</v>
      </c>
      <c r="F46" s="18"/>
    </row>
    <row r="47" spans="1:7" ht="18.75" customHeight="1" x14ac:dyDescent="0.25">
      <c r="A47" s="102" t="s">
        <v>175</v>
      </c>
      <c r="B47" s="102"/>
      <c r="C47" s="102"/>
      <c r="D47" s="102"/>
      <c r="E47" s="102"/>
      <c r="F47" s="18"/>
    </row>
    <row r="48" spans="1:7" ht="56.25" x14ac:dyDescent="0.25">
      <c r="A48" s="47" t="s">
        <v>79</v>
      </c>
      <c r="B48" s="43">
        <v>2548.61</v>
      </c>
      <c r="C48" s="61"/>
      <c r="D48" s="61"/>
      <c r="E48" s="44">
        <v>4047</v>
      </c>
      <c r="G48" s="26"/>
    </row>
    <row r="49" spans="1:7" ht="56.25" x14ac:dyDescent="0.25">
      <c r="A49" s="47" t="s">
        <v>83</v>
      </c>
      <c r="B49" s="43">
        <v>4861.9639999999999</v>
      </c>
      <c r="C49" s="61"/>
      <c r="D49" s="61"/>
      <c r="E49" s="44">
        <v>3070</v>
      </c>
    </row>
    <row r="50" spans="1:7" x14ac:dyDescent="0.25">
      <c r="A50" s="56" t="s">
        <v>28</v>
      </c>
      <c r="B50" s="43">
        <f>B48+B49</f>
        <v>7410.5740000000005</v>
      </c>
      <c r="C50" s="61"/>
      <c r="D50" s="61"/>
      <c r="E50" s="44">
        <f>E49+E48</f>
        <v>7117</v>
      </c>
    </row>
    <row r="51" spans="1:7" customFormat="1" ht="38.25" customHeight="1" x14ac:dyDescent="0.25">
      <c r="A51" s="62" t="s">
        <v>34</v>
      </c>
      <c r="B51" s="43">
        <f>B38+B41+B46+B50</f>
        <v>40424.595000000001</v>
      </c>
      <c r="C51" s="81"/>
      <c r="D51" s="81"/>
      <c r="E51" s="44">
        <f>E38+E41+E46+E50</f>
        <v>32684</v>
      </c>
    </row>
    <row r="52" spans="1:7" customFormat="1" ht="38.25" customHeight="1" x14ac:dyDescent="0.25">
      <c r="A52" s="63" t="s">
        <v>33</v>
      </c>
      <c r="B52" s="43">
        <f>B51+B34</f>
        <v>63958.003000000004</v>
      </c>
      <c r="C52" s="81"/>
      <c r="D52" s="81">
        <f>D34</f>
        <v>243.6</v>
      </c>
      <c r="E52" s="44">
        <f>E51+E34</f>
        <v>32684</v>
      </c>
    </row>
    <row r="53" spans="1:7" ht="18.75" customHeight="1" x14ac:dyDescent="0.25">
      <c r="A53" s="128" t="s">
        <v>176</v>
      </c>
      <c r="B53" s="128"/>
      <c r="C53" s="128"/>
      <c r="D53" s="128"/>
      <c r="E53" s="128"/>
      <c r="F53" s="33"/>
    </row>
    <row r="54" spans="1:7" ht="42" customHeight="1" x14ac:dyDescent="0.25">
      <c r="A54" s="129" t="s">
        <v>177</v>
      </c>
      <c r="B54" s="129"/>
      <c r="C54" s="129"/>
      <c r="D54" s="129"/>
      <c r="E54" s="129"/>
      <c r="F54" s="34"/>
    </row>
    <row r="55" spans="1:7" ht="19.5" customHeight="1" x14ac:dyDescent="0.25">
      <c r="A55" s="99" t="s">
        <v>178</v>
      </c>
      <c r="B55" s="99"/>
      <c r="C55" s="99"/>
      <c r="D55" s="99"/>
      <c r="E55" s="99"/>
      <c r="F55" s="23"/>
    </row>
    <row r="56" spans="1:7" ht="39.75" customHeight="1" x14ac:dyDescent="0.25">
      <c r="A56" s="41" t="s">
        <v>84</v>
      </c>
      <c r="B56" s="43">
        <v>2500.5210000000002</v>
      </c>
      <c r="C56" s="81">
        <v>0.9</v>
      </c>
      <c r="D56" s="64"/>
      <c r="E56" s="65"/>
    </row>
    <row r="57" spans="1:7" ht="40.5" customHeight="1" x14ac:dyDescent="0.25">
      <c r="A57" s="41" t="s">
        <v>85</v>
      </c>
      <c r="B57" s="43">
        <v>3594.5340000000001</v>
      </c>
      <c r="C57" s="81">
        <v>0.9</v>
      </c>
      <c r="D57" s="66"/>
      <c r="E57" s="65"/>
      <c r="G57" s="25"/>
    </row>
    <row r="58" spans="1:7" ht="40.5" customHeight="1" x14ac:dyDescent="0.25">
      <c r="A58" s="41" t="s">
        <v>128</v>
      </c>
      <c r="B58" s="43">
        <v>85.724999999999994</v>
      </c>
      <c r="C58" s="81"/>
      <c r="D58" s="66"/>
      <c r="E58" s="65"/>
      <c r="G58" s="25"/>
    </row>
    <row r="59" spans="1:7" ht="20.25" customHeight="1" x14ac:dyDescent="0.25">
      <c r="A59" s="60" t="s">
        <v>28</v>
      </c>
      <c r="B59" s="43">
        <f>B56+B57+B58</f>
        <v>6180.7800000000007</v>
      </c>
      <c r="C59" s="81">
        <f>C56+C57+C58</f>
        <v>1.8</v>
      </c>
      <c r="D59" s="66"/>
      <c r="E59" s="65"/>
    </row>
    <row r="60" spans="1:7" ht="18.75" customHeight="1" x14ac:dyDescent="0.25">
      <c r="A60" s="99" t="s">
        <v>223</v>
      </c>
      <c r="B60" s="99"/>
      <c r="C60" s="99"/>
      <c r="D60" s="99"/>
      <c r="E60" s="99"/>
    </row>
    <row r="61" spans="1:7" ht="39" customHeight="1" x14ac:dyDescent="0.25">
      <c r="A61" s="41" t="s">
        <v>86</v>
      </c>
      <c r="B61" s="43">
        <v>3859.3620000000001</v>
      </c>
      <c r="C61" s="44">
        <v>1.1000000000000001</v>
      </c>
      <c r="D61" s="66"/>
      <c r="E61" s="65"/>
    </row>
    <row r="62" spans="1:7" ht="38.25" customHeight="1" x14ac:dyDescent="0.25">
      <c r="A62" s="41" t="s">
        <v>87</v>
      </c>
      <c r="B62" s="43">
        <v>3653.6190000000001</v>
      </c>
      <c r="C62" s="44">
        <v>1.2</v>
      </c>
      <c r="D62" s="64"/>
      <c r="E62" s="65"/>
      <c r="G62" s="25"/>
    </row>
    <row r="63" spans="1:7" ht="21.75" customHeight="1" x14ac:dyDescent="0.25">
      <c r="A63" s="60" t="s">
        <v>28</v>
      </c>
      <c r="B63" s="43">
        <f>B61+B62</f>
        <v>7512.9809999999998</v>
      </c>
      <c r="C63" s="44">
        <f>C61+C62</f>
        <v>2.2999999999999998</v>
      </c>
      <c r="D63" s="66"/>
      <c r="E63" s="65"/>
    </row>
    <row r="64" spans="1:7" ht="19.5" x14ac:dyDescent="0.25">
      <c r="A64" s="99" t="s">
        <v>179</v>
      </c>
      <c r="B64" s="99"/>
      <c r="C64" s="99"/>
      <c r="D64" s="99"/>
      <c r="E64" s="99"/>
    </row>
    <row r="65" spans="1:7" ht="38.25" customHeight="1" x14ac:dyDescent="0.25">
      <c r="A65" s="41" t="s">
        <v>23</v>
      </c>
      <c r="B65" s="43">
        <v>5607.3019999999997</v>
      </c>
      <c r="C65" s="81">
        <v>1.4</v>
      </c>
      <c r="D65" s="64"/>
      <c r="E65" s="65"/>
    </row>
    <row r="66" spans="1:7" ht="39.75" customHeight="1" x14ac:dyDescent="0.25">
      <c r="A66" s="41" t="s">
        <v>88</v>
      </c>
      <c r="B66" s="43">
        <v>2066.8290000000002</v>
      </c>
      <c r="C66" s="81">
        <v>0.5</v>
      </c>
      <c r="D66" s="64"/>
      <c r="E66" s="65"/>
    </row>
    <row r="67" spans="1:7" ht="37.5" customHeight="1" x14ac:dyDescent="0.25">
      <c r="A67" s="41" t="s">
        <v>89</v>
      </c>
      <c r="B67" s="43">
        <v>4985.3680000000004</v>
      </c>
      <c r="C67" s="81">
        <v>1.4</v>
      </c>
      <c r="D67" s="64"/>
      <c r="E67" s="65"/>
      <c r="G67" s="26"/>
    </row>
    <row r="68" spans="1:7" ht="21.75" customHeight="1" x14ac:dyDescent="0.25">
      <c r="A68" s="60" t="s">
        <v>28</v>
      </c>
      <c r="B68" s="43">
        <f>B65+B66+B67</f>
        <v>12659.499</v>
      </c>
      <c r="C68" s="44">
        <f>C65+C66+C67</f>
        <v>3.3</v>
      </c>
      <c r="D68" s="66"/>
      <c r="E68" s="65"/>
    </row>
    <row r="69" spans="1:7" ht="21.75" customHeight="1" x14ac:dyDescent="0.25">
      <c r="A69" s="108" t="s">
        <v>180</v>
      </c>
      <c r="B69" s="108"/>
      <c r="C69" s="108"/>
      <c r="D69" s="108"/>
      <c r="E69" s="108"/>
      <c r="F69" s="17"/>
    </row>
    <row r="70" spans="1:7" ht="39" customHeight="1" x14ac:dyDescent="0.25">
      <c r="A70" s="41" t="s">
        <v>90</v>
      </c>
      <c r="B70" s="43">
        <v>4969.6310000000003</v>
      </c>
      <c r="C70" s="81">
        <v>1.2</v>
      </c>
      <c r="D70" s="81"/>
      <c r="E70" s="67"/>
      <c r="G70" s="26"/>
    </row>
    <row r="71" spans="1:7" ht="18.75" customHeight="1" x14ac:dyDescent="0.25">
      <c r="A71" s="60" t="s">
        <v>28</v>
      </c>
      <c r="B71" s="43">
        <f>B70</f>
        <v>4969.6310000000003</v>
      </c>
      <c r="C71" s="44">
        <f>C70</f>
        <v>1.2</v>
      </c>
      <c r="D71" s="44"/>
      <c r="E71" s="67"/>
    </row>
    <row r="72" spans="1:7" ht="19.5" customHeight="1" x14ac:dyDescent="0.25">
      <c r="A72" s="109" t="s">
        <v>181</v>
      </c>
      <c r="B72" s="109"/>
      <c r="C72" s="109"/>
      <c r="D72" s="109"/>
      <c r="E72" s="109"/>
      <c r="F72" s="13"/>
    </row>
    <row r="73" spans="1:7" ht="39" customHeight="1" x14ac:dyDescent="0.25">
      <c r="A73" s="41" t="s">
        <v>91</v>
      </c>
      <c r="B73" s="43">
        <v>5443.0450000000001</v>
      </c>
      <c r="C73" s="81">
        <v>1.2</v>
      </c>
      <c r="D73" s="81"/>
      <c r="E73" s="67"/>
      <c r="F73" s="13"/>
    </row>
    <row r="74" spans="1:7" ht="37.5" customHeight="1" x14ac:dyDescent="0.25">
      <c r="A74" s="41" t="s">
        <v>92</v>
      </c>
      <c r="B74" s="43">
        <v>3380.96</v>
      </c>
      <c r="C74" s="81">
        <v>0.8</v>
      </c>
      <c r="D74" s="81"/>
      <c r="E74" s="67"/>
      <c r="F74" s="13"/>
    </row>
    <row r="75" spans="1:7" ht="40.5" customHeight="1" x14ac:dyDescent="0.25">
      <c r="A75" s="41" t="s">
        <v>22</v>
      </c>
      <c r="B75" s="43">
        <v>4539.3029999999999</v>
      </c>
      <c r="C75" s="81">
        <v>1</v>
      </c>
      <c r="D75" s="81"/>
      <c r="E75" s="67"/>
      <c r="F75" s="13"/>
      <c r="G75" s="26"/>
    </row>
    <row r="76" spans="1:7" ht="20.25" customHeight="1" x14ac:dyDescent="0.25">
      <c r="A76" s="60" t="s">
        <v>28</v>
      </c>
      <c r="B76" s="43">
        <f>B73+B74+B75</f>
        <v>13363.308000000001</v>
      </c>
      <c r="C76" s="44">
        <f>C73+C74+C75</f>
        <v>3</v>
      </c>
      <c r="D76" s="44"/>
      <c r="E76" s="67"/>
    </row>
    <row r="77" spans="1:7" ht="18.75" customHeight="1" x14ac:dyDescent="0.25">
      <c r="A77" s="108" t="s">
        <v>182</v>
      </c>
      <c r="B77" s="108"/>
      <c r="C77" s="108"/>
      <c r="D77" s="108"/>
      <c r="E77" s="108"/>
      <c r="F77" s="17"/>
    </row>
    <row r="78" spans="1:7" ht="39" customHeight="1" x14ac:dyDescent="0.25">
      <c r="A78" s="41" t="s">
        <v>93</v>
      </c>
      <c r="B78" s="43">
        <v>2202.634</v>
      </c>
      <c r="C78" s="81">
        <v>0.5</v>
      </c>
      <c r="D78" s="81"/>
      <c r="E78" s="42"/>
      <c r="F78" s="16"/>
    </row>
    <row r="79" spans="1:7" ht="39" customHeight="1" x14ac:dyDescent="0.25">
      <c r="A79" s="41" t="s">
        <v>94</v>
      </c>
      <c r="B79" s="43">
        <v>3716.9639999999999</v>
      </c>
      <c r="C79" s="81">
        <v>1.2</v>
      </c>
      <c r="D79" s="81"/>
      <c r="E79" s="67"/>
      <c r="G79" s="26"/>
    </row>
    <row r="80" spans="1:7" ht="37.5" customHeight="1" x14ac:dyDescent="0.25">
      <c r="A80" s="41" t="s">
        <v>95</v>
      </c>
      <c r="B80" s="43">
        <v>3113.277</v>
      </c>
      <c r="C80" s="81">
        <v>0.9</v>
      </c>
      <c r="D80" s="81"/>
      <c r="E80" s="67"/>
      <c r="G80" s="25"/>
    </row>
    <row r="81" spans="1:7" ht="19.5" customHeight="1" x14ac:dyDescent="0.25">
      <c r="A81" s="60" t="s">
        <v>28</v>
      </c>
      <c r="B81" s="43">
        <f>B78+B79+B80</f>
        <v>9032.875</v>
      </c>
      <c r="C81" s="44">
        <f>C78+C79+C80</f>
        <v>2.6</v>
      </c>
      <c r="D81" s="44"/>
      <c r="E81" s="67"/>
    </row>
    <row r="82" spans="1:7" ht="19.5" x14ac:dyDescent="0.25">
      <c r="A82" s="108" t="s">
        <v>183</v>
      </c>
      <c r="B82" s="108"/>
      <c r="C82" s="108"/>
      <c r="D82" s="108"/>
      <c r="E82" s="108"/>
    </row>
    <row r="83" spans="1:7" ht="36.75" customHeight="1" x14ac:dyDescent="0.25">
      <c r="A83" s="41" t="s">
        <v>21</v>
      </c>
      <c r="B83" s="43">
        <v>5756.268</v>
      </c>
      <c r="C83" s="81">
        <v>1.4</v>
      </c>
      <c r="D83" s="81"/>
      <c r="E83" s="67"/>
    </row>
    <row r="84" spans="1:7" ht="36.75" customHeight="1" x14ac:dyDescent="0.25">
      <c r="A84" s="41" t="s">
        <v>96</v>
      </c>
      <c r="B84" s="43">
        <v>2076.4969999999998</v>
      </c>
      <c r="C84" s="81">
        <v>0.5</v>
      </c>
      <c r="D84" s="81"/>
      <c r="E84" s="67"/>
    </row>
    <row r="85" spans="1:7" ht="36.75" customHeight="1" x14ac:dyDescent="0.25">
      <c r="A85" s="41" t="s">
        <v>132</v>
      </c>
      <c r="B85" s="43">
        <v>4558.5330000000004</v>
      </c>
      <c r="C85" s="81">
        <v>1.2</v>
      </c>
      <c r="D85" s="81"/>
      <c r="E85" s="67"/>
      <c r="G85" s="26"/>
    </row>
    <row r="86" spans="1:7" ht="21" customHeight="1" x14ac:dyDescent="0.25">
      <c r="A86" s="60" t="s">
        <v>28</v>
      </c>
      <c r="B86" s="43">
        <f>B83+B84+B85</f>
        <v>12391.297999999999</v>
      </c>
      <c r="C86" s="44">
        <f>C83+C84+C85</f>
        <v>3.0999999999999996</v>
      </c>
      <c r="D86" s="44"/>
      <c r="E86" s="67"/>
    </row>
    <row r="87" spans="1:7" ht="19.5" customHeight="1" x14ac:dyDescent="0.25">
      <c r="A87" s="108" t="s">
        <v>184</v>
      </c>
      <c r="B87" s="108"/>
      <c r="C87" s="108"/>
      <c r="D87" s="108"/>
      <c r="E87" s="108"/>
      <c r="F87" s="17"/>
    </row>
    <row r="88" spans="1:7" ht="38.25" customHeight="1" x14ac:dyDescent="0.25">
      <c r="A88" s="41" t="s">
        <v>75</v>
      </c>
      <c r="B88" s="43">
        <v>5739.3760000000002</v>
      </c>
      <c r="C88" s="81">
        <v>1.3</v>
      </c>
      <c r="D88" s="81"/>
      <c r="E88" s="67"/>
      <c r="G88" s="26"/>
    </row>
    <row r="89" spans="1:7" ht="41.25" customHeight="1" x14ac:dyDescent="0.25">
      <c r="A89" s="41" t="s">
        <v>74</v>
      </c>
      <c r="B89" s="43">
        <v>3804.9</v>
      </c>
      <c r="C89" s="81">
        <v>1</v>
      </c>
      <c r="D89" s="81"/>
      <c r="E89" s="67"/>
      <c r="G89" s="25"/>
    </row>
    <row r="90" spans="1:7" ht="21.75" customHeight="1" x14ac:dyDescent="0.25">
      <c r="A90" s="60" t="s">
        <v>28</v>
      </c>
      <c r="B90" s="43">
        <f>B88+B89</f>
        <v>9544.2759999999998</v>
      </c>
      <c r="C90" s="44">
        <f>C88+C89</f>
        <v>2.2999999999999998</v>
      </c>
      <c r="D90" s="44"/>
      <c r="E90" s="67"/>
    </row>
    <row r="91" spans="1:7" ht="18.75" customHeight="1" x14ac:dyDescent="0.25">
      <c r="A91" s="110" t="s">
        <v>185</v>
      </c>
      <c r="B91" s="111"/>
      <c r="C91" s="111"/>
      <c r="D91" s="111"/>
      <c r="E91" s="112"/>
    </row>
    <row r="92" spans="1:7" ht="60" customHeight="1" x14ac:dyDescent="0.25">
      <c r="A92" s="41" t="s">
        <v>26</v>
      </c>
      <c r="B92" s="43">
        <v>8597.7420000000002</v>
      </c>
      <c r="C92" s="81">
        <v>2.1</v>
      </c>
      <c r="D92" s="81"/>
      <c r="E92" s="67"/>
    </row>
    <row r="93" spans="1:7" ht="42" customHeight="1" x14ac:dyDescent="0.25">
      <c r="A93" s="41" t="s">
        <v>76</v>
      </c>
      <c r="B93" s="43">
        <v>3115.835</v>
      </c>
      <c r="C93" s="81">
        <v>0.7</v>
      </c>
      <c r="D93" s="81"/>
      <c r="E93" s="67"/>
      <c r="G93" s="26"/>
    </row>
    <row r="94" spans="1:7" ht="39.75" customHeight="1" x14ac:dyDescent="0.25">
      <c r="A94" s="41" t="s">
        <v>97</v>
      </c>
      <c r="B94" s="43">
        <v>3146.7150000000001</v>
      </c>
      <c r="C94" s="81">
        <v>0.7</v>
      </c>
      <c r="D94" s="81"/>
      <c r="E94" s="67"/>
      <c r="G94" s="25"/>
    </row>
    <row r="95" spans="1:7" ht="22.5" customHeight="1" x14ac:dyDescent="0.25">
      <c r="A95" s="60" t="s">
        <v>28</v>
      </c>
      <c r="B95" s="43">
        <f>B92+B93+B94</f>
        <v>14860.292000000001</v>
      </c>
      <c r="C95" s="44">
        <f>C92+C93+C94</f>
        <v>3.5</v>
      </c>
      <c r="D95" s="44"/>
      <c r="E95" s="67"/>
    </row>
    <row r="96" spans="1:7" ht="19.5" x14ac:dyDescent="0.25">
      <c r="A96" s="108" t="s">
        <v>186</v>
      </c>
      <c r="B96" s="108"/>
      <c r="C96" s="108"/>
      <c r="D96" s="108"/>
      <c r="E96" s="108"/>
    </row>
    <row r="97" spans="1:7" ht="39" customHeight="1" x14ac:dyDescent="0.25">
      <c r="A97" s="41" t="s">
        <v>98</v>
      </c>
      <c r="B97" s="43">
        <v>2451.3139999999999</v>
      </c>
      <c r="C97" s="81">
        <v>0.7</v>
      </c>
      <c r="D97" s="81"/>
      <c r="E97" s="67"/>
      <c r="G97" s="26"/>
    </row>
    <row r="98" spans="1:7" ht="39" customHeight="1" x14ac:dyDescent="0.25">
      <c r="A98" s="41" t="s">
        <v>129</v>
      </c>
      <c r="B98" s="43">
        <v>84.578999999999994</v>
      </c>
      <c r="C98" s="81"/>
      <c r="D98" s="81"/>
      <c r="E98" s="67"/>
      <c r="G98" s="26"/>
    </row>
    <row r="99" spans="1:7" ht="20.25" customHeight="1" x14ac:dyDescent="0.25">
      <c r="A99" s="60" t="s">
        <v>28</v>
      </c>
      <c r="B99" s="43">
        <f>B97+B98</f>
        <v>2535.893</v>
      </c>
      <c r="C99" s="44">
        <f>C97+C98</f>
        <v>0.7</v>
      </c>
      <c r="D99" s="44"/>
      <c r="E99" s="67"/>
    </row>
    <row r="100" spans="1:7" ht="19.5" customHeight="1" x14ac:dyDescent="0.25">
      <c r="A100" s="108" t="s">
        <v>187</v>
      </c>
      <c r="B100" s="108"/>
      <c r="C100" s="108"/>
      <c r="D100" s="108"/>
      <c r="E100" s="108"/>
    </row>
    <row r="101" spans="1:7" ht="37.5" customHeight="1" x14ac:dyDescent="0.25">
      <c r="A101" s="41" t="s">
        <v>99</v>
      </c>
      <c r="B101" s="43">
        <v>4242.3379999999997</v>
      </c>
      <c r="C101" s="81">
        <v>1</v>
      </c>
      <c r="D101" s="81"/>
      <c r="E101" s="67"/>
    </row>
    <row r="102" spans="1:7" ht="37.5" customHeight="1" x14ac:dyDescent="0.25">
      <c r="A102" s="41" t="s">
        <v>73</v>
      </c>
      <c r="B102" s="43">
        <v>1763.068</v>
      </c>
      <c r="C102" s="81">
        <v>0.5</v>
      </c>
      <c r="D102" s="81"/>
      <c r="E102" s="67"/>
    </row>
    <row r="103" spans="1:7" ht="41.25" customHeight="1" x14ac:dyDescent="0.25">
      <c r="A103" s="41" t="s">
        <v>81</v>
      </c>
      <c r="B103" s="43">
        <v>1900.8420000000001</v>
      </c>
      <c r="C103" s="81">
        <v>0.5</v>
      </c>
      <c r="D103" s="81"/>
      <c r="E103" s="67"/>
      <c r="G103" s="26"/>
    </row>
    <row r="104" spans="1:7" ht="21" customHeight="1" x14ac:dyDescent="0.25">
      <c r="A104" s="60" t="s">
        <v>28</v>
      </c>
      <c r="B104" s="43">
        <f>B101+B102+B103</f>
        <v>7906.2479999999996</v>
      </c>
      <c r="C104" s="44">
        <f>C101+C102+C103</f>
        <v>2</v>
      </c>
      <c r="D104" s="44"/>
      <c r="E104" s="67"/>
    </row>
    <row r="105" spans="1:7" ht="19.5" x14ac:dyDescent="0.25">
      <c r="A105" s="133" t="s">
        <v>188</v>
      </c>
      <c r="B105" s="133"/>
      <c r="C105" s="133"/>
      <c r="D105" s="133"/>
      <c r="E105" s="133"/>
    </row>
    <row r="106" spans="1:7" ht="39.75" customHeight="1" x14ac:dyDescent="0.25">
      <c r="A106" s="41" t="s">
        <v>100</v>
      </c>
      <c r="B106" s="43">
        <v>3118.3020000000001</v>
      </c>
      <c r="C106" s="81">
        <v>0.8</v>
      </c>
      <c r="D106" s="81"/>
      <c r="E106" s="67"/>
    </row>
    <row r="107" spans="1:7" ht="39" customHeight="1" x14ac:dyDescent="0.25">
      <c r="A107" s="41" t="s">
        <v>82</v>
      </c>
      <c r="B107" s="43">
        <v>3715.6619999999998</v>
      </c>
      <c r="C107" s="81">
        <v>1</v>
      </c>
      <c r="D107" s="81"/>
      <c r="E107" s="67"/>
    </row>
    <row r="108" spans="1:7" ht="45" customHeight="1" x14ac:dyDescent="0.25">
      <c r="A108" s="41" t="s">
        <v>77</v>
      </c>
      <c r="B108" s="43">
        <v>3590.5050000000001</v>
      </c>
      <c r="C108" s="81">
        <v>1.2</v>
      </c>
      <c r="D108" s="81"/>
      <c r="E108" s="67"/>
      <c r="G108" s="25"/>
    </row>
    <row r="109" spans="1:7" ht="20.25" customHeight="1" x14ac:dyDescent="0.25">
      <c r="A109" s="60" t="s">
        <v>28</v>
      </c>
      <c r="B109" s="43">
        <f>B106+B107+B108</f>
        <v>10424.469000000001</v>
      </c>
      <c r="C109" s="44">
        <f>C106+C107+C108</f>
        <v>3</v>
      </c>
      <c r="D109" s="44"/>
      <c r="E109" s="67"/>
    </row>
    <row r="110" spans="1:7" ht="19.5" x14ac:dyDescent="0.25">
      <c r="A110" s="108" t="s">
        <v>189</v>
      </c>
      <c r="B110" s="108"/>
      <c r="C110" s="108"/>
      <c r="D110" s="108"/>
      <c r="E110" s="108"/>
    </row>
    <row r="111" spans="1:7" ht="37.5" customHeight="1" x14ac:dyDescent="0.25">
      <c r="A111" s="41" t="s">
        <v>20</v>
      </c>
      <c r="B111" s="43">
        <v>809.08399999999995</v>
      </c>
      <c r="C111" s="81">
        <v>0.2</v>
      </c>
      <c r="D111" s="81"/>
      <c r="E111" s="42"/>
    </row>
    <row r="112" spans="1:7" ht="42" customHeight="1" x14ac:dyDescent="0.25">
      <c r="A112" s="41" t="s">
        <v>101</v>
      </c>
      <c r="B112" s="43">
        <v>5423.9210000000003</v>
      </c>
      <c r="C112" s="81">
        <v>1.2</v>
      </c>
      <c r="D112" s="81"/>
      <c r="E112" s="67"/>
    </row>
    <row r="113" spans="1:7" ht="39.75" customHeight="1" x14ac:dyDescent="0.25">
      <c r="A113" s="41" t="s">
        <v>102</v>
      </c>
      <c r="B113" s="43">
        <v>3685.5639999999999</v>
      </c>
      <c r="C113" s="81">
        <v>1.1000000000000001</v>
      </c>
      <c r="D113" s="81"/>
      <c r="E113" s="67"/>
      <c r="G113" s="25"/>
    </row>
    <row r="114" spans="1:7" ht="20.25" customHeight="1" x14ac:dyDescent="0.25">
      <c r="A114" s="60" t="s">
        <v>28</v>
      </c>
      <c r="B114" s="43">
        <f>B111+B112+B113</f>
        <v>9918.5689999999995</v>
      </c>
      <c r="C114" s="44">
        <f>C111+C112+C113</f>
        <v>2.5</v>
      </c>
      <c r="D114" s="44"/>
      <c r="E114" s="67"/>
    </row>
    <row r="115" spans="1:7" ht="19.5" x14ac:dyDescent="0.25">
      <c r="A115" s="108" t="s">
        <v>190</v>
      </c>
      <c r="B115" s="108"/>
      <c r="C115" s="108"/>
      <c r="D115" s="108"/>
      <c r="E115" s="108"/>
    </row>
    <row r="116" spans="1:7" ht="42" customHeight="1" x14ac:dyDescent="0.25">
      <c r="A116" s="41" t="s">
        <v>103</v>
      </c>
      <c r="B116" s="43">
        <v>904.49300000000005</v>
      </c>
      <c r="C116" s="81">
        <v>0.2</v>
      </c>
      <c r="D116" s="81"/>
      <c r="E116" s="67"/>
    </row>
    <row r="117" spans="1:7" ht="40.5" customHeight="1" x14ac:dyDescent="0.25">
      <c r="A117" s="41" t="s">
        <v>104</v>
      </c>
      <c r="B117" s="43">
        <v>86.501000000000005</v>
      </c>
      <c r="C117" s="81"/>
      <c r="D117" s="81"/>
      <c r="E117" s="67"/>
      <c r="G117" s="26"/>
    </row>
    <row r="118" spans="1:7" ht="41.25" customHeight="1" x14ac:dyDescent="0.25">
      <c r="A118" s="41" t="s">
        <v>105</v>
      </c>
      <c r="B118" s="43">
        <v>4021.9830000000002</v>
      </c>
      <c r="C118" s="81">
        <v>1.1000000000000001</v>
      </c>
      <c r="D118" s="81"/>
      <c r="E118" s="67"/>
      <c r="G118" s="25"/>
    </row>
    <row r="119" spans="1:7" ht="21" customHeight="1" x14ac:dyDescent="0.25">
      <c r="A119" s="60" t="s">
        <v>28</v>
      </c>
      <c r="B119" s="43">
        <f>B116+B117+B118</f>
        <v>5012.9769999999999</v>
      </c>
      <c r="C119" s="44">
        <f>C116+C117+C118</f>
        <v>1.3</v>
      </c>
      <c r="D119" s="44"/>
      <c r="E119" s="67"/>
    </row>
    <row r="120" spans="1:7" ht="19.5" x14ac:dyDescent="0.25">
      <c r="A120" s="108" t="s">
        <v>191</v>
      </c>
      <c r="B120" s="108"/>
      <c r="C120" s="108"/>
      <c r="D120" s="108"/>
      <c r="E120" s="108"/>
    </row>
    <row r="121" spans="1:7" s="5" customFormat="1" ht="39" customHeight="1" x14ac:dyDescent="0.25">
      <c r="A121" s="41" t="s">
        <v>106</v>
      </c>
      <c r="B121" s="43">
        <v>4252.6610000000001</v>
      </c>
      <c r="C121" s="81">
        <v>1</v>
      </c>
      <c r="D121" s="81"/>
      <c r="E121" s="81"/>
      <c r="F121" s="14"/>
    </row>
    <row r="122" spans="1:7" s="38" customFormat="1" ht="39" customHeight="1" x14ac:dyDescent="0.25">
      <c r="A122" s="41" t="s">
        <v>125</v>
      </c>
      <c r="B122" s="43">
        <v>4351.2520000000004</v>
      </c>
      <c r="C122" s="81">
        <v>1</v>
      </c>
      <c r="D122" s="81"/>
      <c r="E122" s="81"/>
      <c r="F122" s="37"/>
    </row>
    <row r="123" spans="1:7" ht="39.75" customHeight="1" x14ac:dyDescent="0.25">
      <c r="A123" s="41" t="s">
        <v>107</v>
      </c>
      <c r="B123" s="43">
        <v>3693.2979999999998</v>
      </c>
      <c r="C123" s="81">
        <v>1</v>
      </c>
      <c r="D123" s="81"/>
      <c r="E123" s="67"/>
    </row>
    <row r="124" spans="1:7" ht="36.75" customHeight="1" x14ac:dyDescent="0.25">
      <c r="A124" s="41" t="s">
        <v>108</v>
      </c>
      <c r="B124" s="43">
        <v>4391.2139999999999</v>
      </c>
      <c r="C124" s="81">
        <v>1</v>
      </c>
      <c r="D124" s="81"/>
      <c r="E124" s="67"/>
    </row>
    <row r="125" spans="1:7" ht="20.25" customHeight="1" x14ac:dyDescent="0.25">
      <c r="A125" s="60" t="s">
        <v>28</v>
      </c>
      <c r="B125" s="43">
        <f>B121+B122+B123+B124</f>
        <v>16688.424999999999</v>
      </c>
      <c r="C125" s="44">
        <f>C121+C122+C123+C124</f>
        <v>4</v>
      </c>
      <c r="D125" s="44"/>
      <c r="E125" s="67"/>
    </row>
    <row r="126" spans="1:7" ht="19.5" x14ac:dyDescent="0.25">
      <c r="A126" s="108" t="s">
        <v>192</v>
      </c>
      <c r="B126" s="108"/>
      <c r="C126" s="108"/>
      <c r="D126" s="108"/>
      <c r="E126" s="108"/>
    </row>
    <row r="127" spans="1:7" ht="39.75" customHeight="1" x14ac:dyDescent="0.25">
      <c r="A127" s="41" t="s">
        <v>109</v>
      </c>
      <c r="B127" s="43">
        <v>4029.7089999999998</v>
      </c>
      <c r="C127" s="81">
        <v>1.1000000000000001</v>
      </c>
      <c r="D127" s="81"/>
      <c r="E127" s="67"/>
    </row>
    <row r="128" spans="1:7" ht="39.75" customHeight="1" x14ac:dyDescent="0.25">
      <c r="A128" s="41" t="s">
        <v>110</v>
      </c>
      <c r="B128" s="43">
        <v>3614.5920000000001</v>
      </c>
      <c r="C128" s="81">
        <v>1</v>
      </c>
      <c r="D128" s="81"/>
      <c r="E128" s="67"/>
    </row>
    <row r="129" spans="1:8" ht="39" customHeight="1" x14ac:dyDescent="0.25">
      <c r="A129" s="41" t="s">
        <v>133</v>
      </c>
      <c r="B129" s="43">
        <v>3609.779</v>
      </c>
      <c r="C129" s="81">
        <v>0.9</v>
      </c>
      <c r="D129" s="81"/>
      <c r="E129" s="67"/>
    </row>
    <row r="130" spans="1:8" ht="37.5" customHeight="1" x14ac:dyDescent="0.25">
      <c r="A130" s="41" t="s">
        <v>111</v>
      </c>
      <c r="B130" s="43">
        <v>4763.2089999999998</v>
      </c>
      <c r="C130" s="81">
        <v>1.3</v>
      </c>
      <c r="D130" s="81"/>
      <c r="E130" s="67"/>
      <c r="G130" s="26"/>
    </row>
    <row r="131" spans="1:8" ht="20.25" customHeight="1" x14ac:dyDescent="0.25">
      <c r="A131" s="60" t="s">
        <v>28</v>
      </c>
      <c r="B131" s="43">
        <f>B127+B128+B129+B130</f>
        <v>16017.289000000001</v>
      </c>
      <c r="C131" s="44">
        <f>C127+C128+C129+C130</f>
        <v>4.3</v>
      </c>
      <c r="D131" s="44"/>
      <c r="E131" s="67"/>
    </row>
    <row r="132" spans="1:8" ht="19.5" x14ac:dyDescent="0.25">
      <c r="A132" s="108" t="s">
        <v>193</v>
      </c>
      <c r="B132" s="108"/>
      <c r="C132" s="108"/>
      <c r="D132" s="108"/>
      <c r="E132" s="108"/>
    </row>
    <row r="133" spans="1:8" ht="58.5" customHeight="1" x14ac:dyDescent="0.25">
      <c r="A133" s="41" t="s">
        <v>27</v>
      </c>
      <c r="B133" s="43">
        <v>6324.4620000000004</v>
      </c>
      <c r="C133" s="81">
        <v>1.4</v>
      </c>
      <c r="D133" s="81"/>
      <c r="E133" s="67"/>
    </row>
    <row r="134" spans="1:8" ht="41.25" customHeight="1" x14ac:dyDescent="0.25">
      <c r="A134" s="41" t="s">
        <v>112</v>
      </c>
      <c r="B134" s="43">
        <v>4078.203</v>
      </c>
      <c r="C134" s="81">
        <v>1</v>
      </c>
      <c r="D134" s="81"/>
      <c r="E134" s="67"/>
      <c r="G134" s="26"/>
    </row>
    <row r="135" spans="1:8" ht="21" customHeight="1" x14ac:dyDescent="0.25">
      <c r="A135" s="60" t="s">
        <v>28</v>
      </c>
      <c r="B135" s="43">
        <f>B133+B134</f>
        <v>10402.665000000001</v>
      </c>
      <c r="C135" s="44">
        <f>C133+C134</f>
        <v>2.4</v>
      </c>
      <c r="D135" s="44"/>
      <c r="E135" s="67"/>
    </row>
    <row r="136" spans="1:8" ht="19.5" x14ac:dyDescent="0.25">
      <c r="A136" s="109" t="s">
        <v>194</v>
      </c>
      <c r="B136" s="109"/>
      <c r="C136" s="109"/>
      <c r="D136" s="109"/>
      <c r="E136" s="109"/>
    </row>
    <row r="137" spans="1:8" ht="37.5" customHeight="1" x14ac:dyDescent="0.25">
      <c r="A137" s="41" t="s">
        <v>113</v>
      </c>
      <c r="B137" s="43">
        <v>3098.6019999999999</v>
      </c>
      <c r="C137" s="81">
        <v>1.1000000000000001</v>
      </c>
      <c r="D137" s="81"/>
      <c r="E137" s="67"/>
      <c r="G137" s="26"/>
    </row>
    <row r="138" spans="1:8" ht="38.25" customHeight="1" x14ac:dyDescent="0.25">
      <c r="A138" s="41" t="s">
        <v>114</v>
      </c>
      <c r="B138" s="43">
        <v>2769.1570000000002</v>
      </c>
      <c r="C138" s="81">
        <v>0.7</v>
      </c>
      <c r="D138" s="81"/>
      <c r="E138" s="67"/>
      <c r="G138" s="25"/>
    </row>
    <row r="139" spans="1:8" ht="21.75" customHeight="1" x14ac:dyDescent="0.25">
      <c r="A139" s="60" t="s">
        <v>28</v>
      </c>
      <c r="B139" s="43">
        <f>B137+B138</f>
        <v>5867.759</v>
      </c>
      <c r="C139" s="44">
        <f>C137+C138</f>
        <v>1.8</v>
      </c>
      <c r="D139" s="44"/>
      <c r="E139" s="67"/>
    </row>
    <row r="140" spans="1:8" ht="19.5" x14ac:dyDescent="0.25">
      <c r="A140" s="108" t="s">
        <v>195</v>
      </c>
      <c r="B140" s="108"/>
      <c r="C140" s="108"/>
      <c r="D140" s="108"/>
      <c r="E140" s="108"/>
    </row>
    <row r="141" spans="1:8" ht="38.25" customHeight="1" x14ac:dyDescent="0.25">
      <c r="A141" s="41" t="s">
        <v>115</v>
      </c>
      <c r="B141" s="43">
        <v>3924.75</v>
      </c>
      <c r="C141" s="81">
        <v>0.9</v>
      </c>
      <c r="D141" s="81"/>
      <c r="E141" s="67"/>
    </row>
    <row r="142" spans="1:8" ht="38.25" customHeight="1" x14ac:dyDescent="0.25">
      <c r="A142" s="41" t="s">
        <v>116</v>
      </c>
      <c r="B142" s="43">
        <v>3528.6819999999998</v>
      </c>
      <c r="C142" s="81">
        <v>1</v>
      </c>
      <c r="D142" s="81"/>
      <c r="E142" s="67"/>
      <c r="G142" s="25"/>
      <c r="H142" s="26"/>
    </row>
    <row r="143" spans="1:8" ht="21" customHeight="1" x14ac:dyDescent="0.25">
      <c r="A143" s="60" t="s">
        <v>28</v>
      </c>
      <c r="B143" s="43">
        <f>B141+B142</f>
        <v>7453.4319999999998</v>
      </c>
      <c r="C143" s="44">
        <f>C141+C142</f>
        <v>1.9</v>
      </c>
      <c r="D143" s="44"/>
      <c r="E143" s="67"/>
    </row>
    <row r="144" spans="1:8" ht="19.5" x14ac:dyDescent="0.25">
      <c r="A144" s="108" t="s">
        <v>196</v>
      </c>
      <c r="B144" s="108"/>
      <c r="C144" s="108"/>
      <c r="D144" s="108"/>
      <c r="E144" s="108"/>
    </row>
    <row r="145" spans="1:7" ht="42" customHeight="1" x14ac:dyDescent="0.25">
      <c r="A145" s="41" t="s">
        <v>117</v>
      </c>
      <c r="B145" s="43">
        <v>2502.9520000000002</v>
      </c>
      <c r="C145" s="81">
        <v>0.6</v>
      </c>
      <c r="D145" s="81"/>
      <c r="E145" s="67"/>
      <c r="G145" s="26"/>
    </row>
    <row r="146" spans="1:7" ht="39.75" customHeight="1" x14ac:dyDescent="0.25">
      <c r="A146" s="41" t="s">
        <v>19</v>
      </c>
      <c r="B146" s="43">
        <v>1694.2080000000001</v>
      </c>
      <c r="C146" s="81">
        <v>0.4</v>
      </c>
      <c r="D146" s="81"/>
      <c r="E146" s="67"/>
      <c r="G146" s="25"/>
    </row>
    <row r="147" spans="1:7" ht="20.25" customHeight="1" x14ac:dyDescent="0.25">
      <c r="A147" s="60" t="s">
        <v>28</v>
      </c>
      <c r="B147" s="43">
        <f>B145+B146</f>
        <v>4197.16</v>
      </c>
      <c r="C147" s="44">
        <f>C145+C146</f>
        <v>1</v>
      </c>
      <c r="D147" s="44"/>
      <c r="E147" s="67"/>
    </row>
    <row r="148" spans="1:7" ht="20.25" customHeight="1" x14ac:dyDescent="0.25">
      <c r="A148" s="108" t="s">
        <v>197</v>
      </c>
      <c r="B148" s="108"/>
      <c r="C148" s="108"/>
      <c r="D148" s="108"/>
      <c r="E148" s="108"/>
    </row>
    <row r="149" spans="1:7" ht="42.75" customHeight="1" x14ac:dyDescent="0.25">
      <c r="A149" s="41" t="s">
        <v>134</v>
      </c>
      <c r="B149" s="43">
        <v>87.054000000000002</v>
      </c>
      <c r="C149" s="44"/>
      <c r="D149" s="44"/>
      <c r="E149" s="67"/>
    </row>
    <row r="150" spans="1:7" ht="39.75" customHeight="1" x14ac:dyDescent="0.25">
      <c r="A150" s="41" t="s">
        <v>135</v>
      </c>
      <c r="B150" s="43">
        <v>83.677000000000007</v>
      </c>
      <c r="C150" s="44"/>
      <c r="D150" s="44"/>
      <c r="E150" s="67"/>
    </row>
    <row r="151" spans="1:7" ht="20.25" customHeight="1" x14ac:dyDescent="0.25">
      <c r="A151" s="60" t="s">
        <v>28</v>
      </c>
      <c r="B151" s="43">
        <f>B149+B150</f>
        <v>170.73099999999999</v>
      </c>
      <c r="C151" s="44">
        <f>C149+C150</f>
        <v>0</v>
      </c>
      <c r="D151" s="44"/>
      <c r="E151" s="67"/>
    </row>
    <row r="152" spans="1:7" ht="19.5" x14ac:dyDescent="0.25">
      <c r="A152" s="108" t="s">
        <v>198</v>
      </c>
      <c r="B152" s="108"/>
      <c r="C152" s="108"/>
      <c r="D152" s="108"/>
      <c r="E152" s="108"/>
    </row>
    <row r="153" spans="1:7" ht="42" customHeight="1" x14ac:dyDescent="0.25">
      <c r="A153" s="41" t="s">
        <v>118</v>
      </c>
      <c r="B153" s="43">
        <v>4543.1989999999996</v>
      </c>
      <c r="C153" s="81">
        <v>1.3</v>
      </c>
      <c r="D153" s="81"/>
      <c r="E153" s="67"/>
    </row>
    <row r="154" spans="1:7" ht="46.5" customHeight="1" x14ac:dyDescent="0.25">
      <c r="A154" s="41" t="s">
        <v>119</v>
      </c>
      <c r="B154" s="43">
        <v>4991.32</v>
      </c>
      <c r="C154" s="81">
        <v>0.7</v>
      </c>
      <c r="D154" s="81"/>
      <c r="E154" s="67"/>
    </row>
    <row r="155" spans="1:7" ht="38.25" customHeight="1" x14ac:dyDescent="0.25">
      <c r="A155" s="41" t="s">
        <v>120</v>
      </c>
      <c r="B155" s="43">
        <v>1812.162</v>
      </c>
      <c r="C155" s="81">
        <v>0.5</v>
      </c>
      <c r="D155" s="81"/>
      <c r="E155" s="67"/>
    </row>
    <row r="156" spans="1:7" ht="20.25" customHeight="1" x14ac:dyDescent="0.25">
      <c r="A156" s="60" t="s">
        <v>28</v>
      </c>
      <c r="B156" s="43">
        <f>B153+B154+B155</f>
        <v>11346.681</v>
      </c>
      <c r="C156" s="44">
        <f>C153+C154+C155</f>
        <v>2.5</v>
      </c>
      <c r="D156" s="44"/>
      <c r="E156" s="67"/>
    </row>
    <row r="157" spans="1:7" ht="23.25" customHeight="1" x14ac:dyDescent="0.25">
      <c r="A157" s="41" t="s">
        <v>35</v>
      </c>
      <c r="B157" s="43">
        <f>B156+B151+B147+B143+B139+B135+B131+B125+B119+B114+B109+B104+B99+B95+B90+B86+B81+B76+B71+B68+B63+B59</f>
        <v>198457.23800000001</v>
      </c>
      <c r="C157" s="44">
        <f>C156+C151+C147+C143+C139+C135+C131+C125+C119+C114+C109+C104+C99+C95+C90+C86+C81+C76+C71+C68+C63+C59</f>
        <v>50.499999999999993</v>
      </c>
      <c r="D157" s="44"/>
      <c r="E157" s="67"/>
      <c r="F157" s="13"/>
    </row>
    <row r="158" spans="1:7" ht="44.25" customHeight="1" x14ac:dyDescent="0.3">
      <c r="A158" s="101" t="s">
        <v>199</v>
      </c>
      <c r="B158" s="101"/>
      <c r="C158" s="101"/>
      <c r="D158" s="101"/>
      <c r="E158" s="106"/>
      <c r="F158" s="1"/>
    </row>
    <row r="159" spans="1:7" ht="19.5" x14ac:dyDescent="0.25">
      <c r="A159" s="107" t="s">
        <v>200</v>
      </c>
      <c r="B159" s="107"/>
      <c r="C159" s="107"/>
      <c r="D159" s="107"/>
      <c r="E159" s="107"/>
      <c r="F159" s="1"/>
    </row>
    <row r="160" spans="1:7" x14ac:dyDescent="0.25">
      <c r="A160" s="41" t="s">
        <v>11</v>
      </c>
      <c r="B160" s="43">
        <v>693.548</v>
      </c>
      <c r="C160" s="54"/>
      <c r="D160" s="54"/>
      <c r="E160" s="81">
        <v>1470</v>
      </c>
      <c r="F160" s="1"/>
    </row>
    <row r="161" spans="1:6" x14ac:dyDescent="0.25">
      <c r="A161" s="41" t="s">
        <v>68</v>
      </c>
      <c r="B161" s="43">
        <v>766.05799999999999</v>
      </c>
      <c r="C161" s="54"/>
      <c r="D161" s="54"/>
      <c r="E161" s="81">
        <v>1620</v>
      </c>
      <c r="F161" s="1"/>
    </row>
    <row r="162" spans="1:6" x14ac:dyDescent="0.25">
      <c r="A162" s="41" t="s">
        <v>40</v>
      </c>
      <c r="B162" s="43">
        <v>622.86900000000003</v>
      </c>
      <c r="C162" s="54"/>
      <c r="D162" s="54"/>
      <c r="E162" s="81">
        <v>1340</v>
      </c>
      <c r="F162" s="6"/>
    </row>
    <row r="163" spans="1:6" x14ac:dyDescent="0.25">
      <c r="A163" s="60" t="s">
        <v>28</v>
      </c>
      <c r="B163" s="43">
        <f>B160+B161+B162</f>
        <v>2082.4749999999999</v>
      </c>
      <c r="C163" s="54"/>
      <c r="D163" s="54"/>
      <c r="E163" s="81">
        <f>E160+E161+E162</f>
        <v>4430</v>
      </c>
      <c r="F163" s="6"/>
    </row>
    <row r="164" spans="1:6" ht="19.5" x14ac:dyDescent="0.35">
      <c r="A164" s="96" t="s">
        <v>201</v>
      </c>
      <c r="B164" s="96"/>
      <c r="C164" s="96"/>
      <c r="D164" s="96"/>
      <c r="E164" s="96"/>
      <c r="F164" s="1"/>
    </row>
    <row r="165" spans="1:6" x14ac:dyDescent="0.3">
      <c r="A165" s="68" t="s">
        <v>8</v>
      </c>
      <c r="B165" s="45">
        <v>813.32100000000003</v>
      </c>
      <c r="C165" s="69"/>
      <c r="D165" s="44"/>
      <c r="E165" s="44">
        <v>1175</v>
      </c>
      <c r="F165" s="1"/>
    </row>
    <row r="166" spans="1:6" x14ac:dyDescent="0.3">
      <c r="A166" s="68" t="s">
        <v>39</v>
      </c>
      <c r="B166" s="45">
        <v>1085.5029999999999</v>
      </c>
      <c r="C166" s="69"/>
      <c r="D166" s="44"/>
      <c r="E166" s="44">
        <v>1500</v>
      </c>
      <c r="F166" s="6"/>
    </row>
    <row r="167" spans="1:6" x14ac:dyDescent="0.25">
      <c r="A167" s="60" t="s">
        <v>28</v>
      </c>
      <c r="B167" s="43">
        <f>B165+B166</f>
        <v>1898.8240000000001</v>
      </c>
      <c r="C167" s="54"/>
      <c r="D167" s="54"/>
      <c r="E167" s="81">
        <f>E165+E166</f>
        <v>2675</v>
      </c>
      <c r="F167" s="6"/>
    </row>
    <row r="168" spans="1:6" ht="19.5" x14ac:dyDescent="0.35">
      <c r="A168" s="96" t="s">
        <v>202</v>
      </c>
      <c r="B168" s="96"/>
      <c r="C168" s="96"/>
      <c r="D168" s="96"/>
      <c r="E168" s="96"/>
      <c r="F168" s="1"/>
    </row>
    <row r="169" spans="1:6" x14ac:dyDescent="0.3">
      <c r="A169" s="68" t="s">
        <v>7</v>
      </c>
      <c r="B169" s="45">
        <v>560.00099999999998</v>
      </c>
      <c r="C169" s="69"/>
      <c r="D169" s="44"/>
      <c r="E169" s="44">
        <v>585</v>
      </c>
      <c r="F169" s="1"/>
    </row>
    <row r="170" spans="1:6" x14ac:dyDescent="0.3">
      <c r="A170" s="68" t="s">
        <v>67</v>
      </c>
      <c r="B170" s="45">
        <v>510.22399999999999</v>
      </c>
      <c r="C170" s="69"/>
      <c r="D170" s="44"/>
      <c r="E170" s="44">
        <v>1215</v>
      </c>
      <c r="F170" s="6"/>
    </row>
    <row r="171" spans="1:6" x14ac:dyDescent="0.3">
      <c r="A171" s="68" t="s">
        <v>12</v>
      </c>
      <c r="B171" s="45">
        <v>392.45800000000003</v>
      </c>
      <c r="C171" s="69"/>
      <c r="D171" s="44"/>
      <c r="E171" s="44">
        <v>980</v>
      </c>
      <c r="F171" s="6"/>
    </row>
    <row r="172" spans="1:6" x14ac:dyDescent="0.3">
      <c r="A172" s="68" t="s">
        <v>13</v>
      </c>
      <c r="B172" s="45">
        <v>501.71199999999999</v>
      </c>
      <c r="C172" s="69"/>
      <c r="D172" s="44"/>
      <c r="E172" s="44">
        <v>732</v>
      </c>
      <c r="F172" s="6"/>
    </row>
    <row r="173" spans="1:6" x14ac:dyDescent="0.3">
      <c r="A173" s="68" t="s">
        <v>136</v>
      </c>
      <c r="B173" s="45">
        <v>535.37800000000004</v>
      </c>
      <c r="C173" s="69"/>
      <c r="D173" s="44"/>
      <c r="E173" s="44">
        <v>763</v>
      </c>
      <c r="F173" s="6"/>
    </row>
    <row r="174" spans="1:6" x14ac:dyDescent="0.3">
      <c r="A174" s="60" t="s">
        <v>28</v>
      </c>
      <c r="B174" s="45">
        <f>B169+B170+B171+B172+B173</f>
        <v>2499.7730000000001</v>
      </c>
      <c r="C174" s="69"/>
      <c r="D174" s="44"/>
      <c r="E174" s="44">
        <f>E169+E170+E171+E172+E173</f>
        <v>4275</v>
      </c>
      <c r="F174" s="6"/>
    </row>
    <row r="175" spans="1:6" ht="19.5" x14ac:dyDescent="0.35">
      <c r="A175" s="96" t="s">
        <v>203</v>
      </c>
      <c r="B175" s="96"/>
      <c r="C175" s="96"/>
      <c r="D175" s="96"/>
      <c r="E175" s="96"/>
      <c r="F175" s="1"/>
    </row>
    <row r="176" spans="1:6" x14ac:dyDescent="0.3">
      <c r="A176" s="41" t="s">
        <v>137</v>
      </c>
      <c r="B176" s="45">
        <v>603.01499999999999</v>
      </c>
      <c r="C176" s="69"/>
      <c r="D176" s="44"/>
      <c r="E176" s="44">
        <v>1500</v>
      </c>
      <c r="F176" s="1"/>
    </row>
    <row r="177" spans="1:6" x14ac:dyDescent="0.3">
      <c r="A177" s="41" t="s">
        <v>9</v>
      </c>
      <c r="B177" s="45">
        <v>684.94</v>
      </c>
      <c r="C177" s="69"/>
      <c r="D177" s="44"/>
      <c r="E177" s="44">
        <v>1442</v>
      </c>
      <c r="F177" s="6"/>
    </row>
    <row r="178" spans="1:6" x14ac:dyDescent="0.3">
      <c r="A178" s="60" t="s">
        <v>28</v>
      </c>
      <c r="B178" s="45">
        <f>B176+B177</f>
        <v>1287.9549999999999</v>
      </c>
      <c r="C178" s="69"/>
      <c r="D178" s="44"/>
      <c r="E178" s="44">
        <f>E176+E177</f>
        <v>2942</v>
      </c>
      <c r="F178" s="6"/>
    </row>
    <row r="179" spans="1:6" ht="19.5" x14ac:dyDescent="0.35">
      <c r="A179" s="96" t="s">
        <v>204</v>
      </c>
      <c r="B179" s="96"/>
      <c r="C179" s="96"/>
      <c r="D179" s="96"/>
      <c r="E179" s="96"/>
      <c r="F179" s="1"/>
    </row>
    <row r="180" spans="1:6" x14ac:dyDescent="0.3">
      <c r="A180" s="70" t="s">
        <v>15</v>
      </c>
      <c r="B180" s="45">
        <v>1399.769</v>
      </c>
      <c r="C180" s="69"/>
      <c r="D180" s="44"/>
      <c r="E180" s="44">
        <v>4932</v>
      </c>
      <c r="F180" s="6"/>
    </row>
    <row r="181" spans="1:6" x14ac:dyDescent="0.3">
      <c r="A181" s="60" t="s">
        <v>28</v>
      </c>
      <c r="B181" s="45">
        <f>B180</f>
        <v>1399.769</v>
      </c>
      <c r="C181" s="69"/>
      <c r="D181" s="44"/>
      <c r="E181" s="44">
        <f>E180</f>
        <v>4932</v>
      </c>
      <c r="F181" s="6"/>
    </row>
    <row r="182" spans="1:6" ht="19.5" x14ac:dyDescent="0.35">
      <c r="A182" s="96" t="s">
        <v>205</v>
      </c>
      <c r="B182" s="96"/>
      <c r="C182" s="96"/>
      <c r="D182" s="96"/>
      <c r="E182" s="96"/>
      <c r="F182" s="1"/>
    </row>
    <row r="183" spans="1:6" x14ac:dyDescent="0.3">
      <c r="A183" s="41" t="s">
        <v>138</v>
      </c>
      <c r="B183" s="45">
        <v>455.41300000000001</v>
      </c>
      <c r="C183" s="69"/>
      <c r="D183" s="44"/>
      <c r="E183" s="44">
        <v>849</v>
      </c>
      <c r="F183" s="1"/>
    </row>
    <row r="184" spans="1:6" x14ac:dyDescent="0.3">
      <c r="A184" s="41" t="s">
        <v>16</v>
      </c>
      <c r="B184" s="45">
        <v>632.66700000000003</v>
      </c>
      <c r="C184" s="69"/>
      <c r="D184" s="44"/>
      <c r="E184" s="44">
        <v>1180</v>
      </c>
      <c r="F184" s="6"/>
    </row>
    <row r="185" spans="1:6" x14ac:dyDescent="0.3">
      <c r="A185" s="41" t="s">
        <v>24</v>
      </c>
      <c r="B185" s="45">
        <v>1076.2190000000001</v>
      </c>
      <c r="C185" s="69"/>
      <c r="D185" s="44"/>
      <c r="E185" s="44">
        <v>1560</v>
      </c>
      <c r="F185" s="6"/>
    </row>
    <row r="186" spans="1:6" x14ac:dyDescent="0.3">
      <c r="A186" s="60" t="s">
        <v>28</v>
      </c>
      <c r="B186" s="45">
        <f>B183+B184+B185</f>
        <v>2164.299</v>
      </c>
      <c r="C186" s="69"/>
      <c r="D186" s="44"/>
      <c r="E186" s="44">
        <f>E183+E184+E185</f>
        <v>3589</v>
      </c>
      <c r="F186" s="6"/>
    </row>
    <row r="187" spans="1:6" ht="19.5" x14ac:dyDescent="0.35">
      <c r="A187" s="96" t="s">
        <v>206</v>
      </c>
      <c r="B187" s="96"/>
      <c r="C187" s="96"/>
      <c r="D187" s="96"/>
      <c r="E187" s="96"/>
      <c r="F187" s="1"/>
    </row>
    <row r="188" spans="1:6" x14ac:dyDescent="0.3">
      <c r="A188" s="68" t="s">
        <v>139</v>
      </c>
      <c r="B188" s="45">
        <v>489.30599999999998</v>
      </c>
      <c r="C188" s="69"/>
      <c r="D188" s="44"/>
      <c r="E188" s="44">
        <v>900</v>
      </c>
      <c r="F188" s="1"/>
    </row>
    <row r="189" spans="1:6" x14ac:dyDescent="0.3">
      <c r="A189" s="68" t="s">
        <v>140</v>
      </c>
      <c r="B189" s="45">
        <v>489.68599999999998</v>
      </c>
      <c r="C189" s="69"/>
      <c r="D189" s="44"/>
      <c r="E189" s="44">
        <v>934</v>
      </c>
      <c r="F189" s="1"/>
    </row>
    <row r="190" spans="1:6" x14ac:dyDescent="0.3">
      <c r="A190" s="68" t="s">
        <v>141</v>
      </c>
      <c r="B190" s="45">
        <v>481.988</v>
      </c>
      <c r="C190" s="69"/>
      <c r="D190" s="44"/>
      <c r="E190" s="44">
        <v>890</v>
      </c>
      <c r="F190" s="1"/>
    </row>
    <row r="191" spans="1:6" s="28" customFormat="1" x14ac:dyDescent="0.3">
      <c r="A191" s="68" t="s">
        <v>66</v>
      </c>
      <c r="B191" s="45">
        <v>346.01100000000002</v>
      </c>
      <c r="C191" s="69"/>
      <c r="D191" s="44"/>
      <c r="E191" s="44">
        <v>630</v>
      </c>
    </row>
    <row r="192" spans="1:6" x14ac:dyDescent="0.3">
      <c r="A192" s="68" t="s">
        <v>65</v>
      </c>
      <c r="B192" s="45">
        <v>165</v>
      </c>
      <c r="C192" s="69"/>
      <c r="D192" s="44"/>
      <c r="E192" s="44">
        <v>330</v>
      </c>
      <c r="F192" s="1"/>
    </row>
    <row r="193" spans="1:6" x14ac:dyDescent="0.3">
      <c r="A193" s="68" t="s">
        <v>71</v>
      </c>
      <c r="B193" s="45">
        <v>165.4</v>
      </c>
      <c r="C193" s="69"/>
      <c r="D193" s="44"/>
      <c r="E193" s="44">
        <v>240</v>
      </c>
      <c r="F193" s="1"/>
    </row>
    <row r="194" spans="1:6" x14ac:dyDescent="0.3">
      <c r="A194" s="68" t="s">
        <v>69</v>
      </c>
      <c r="B194" s="45">
        <v>329.02</v>
      </c>
      <c r="C194" s="69"/>
      <c r="D194" s="44"/>
      <c r="E194" s="44">
        <v>660</v>
      </c>
      <c r="F194" s="6"/>
    </row>
    <row r="195" spans="1:6" x14ac:dyDescent="0.3">
      <c r="A195" s="60" t="s">
        <v>28</v>
      </c>
      <c r="B195" s="45">
        <f>B188+B189+B190+B191+B192+B193+B194</f>
        <v>2466.4110000000001</v>
      </c>
      <c r="C195" s="69"/>
      <c r="D195" s="44"/>
      <c r="E195" s="44">
        <f>E188+E189+E190+E191+E192+E194+E193</f>
        <v>4584</v>
      </c>
      <c r="F195" s="6"/>
    </row>
    <row r="196" spans="1:6" ht="19.5" x14ac:dyDescent="0.35">
      <c r="A196" s="96" t="s">
        <v>207</v>
      </c>
      <c r="B196" s="96"/>
      <c r="C196" s="96"/>
      <c r="D196" s="96"/>
      <c r="E196" s="96"/>
      <c r="F196" s="1"/>
    </row>
    <row r="197" spans="1:6" x14ac:dyDescent="0.3">
      <c r="A197" s="46" t="s">
        <v>10</v>
      </c>
      <c r="B197" s="71">
        <v>897.45899999999995</v>
      </c>
      <c r="C197" s="69"/>
      <c r="D197" s="44"/>
      <c r="E197" s="44">
        <v>1387</v>
      </c>
      <c r="F197" s="1"/>
    </row>
    <row r="198" spans="1:6" x14ac:dyDescent="0.3">
      <c r="A198" s="46" t="s">
        <v>127</v>
      </c>
      <c r="B198" s="71">
        <v>418.18700000000001</v>
      </c>
      <c r="C198" s="69"/>
      <c r="D198" s="44"/>
      <c r="E198" s="44">
        <v>648</v>
      </c>
      <c r="F198" s="1"/>
    </row>
    <row r="199" spans="1:6" ht="23.25" customHeight="1" x14ac:dyDescent="0.3">
      <c r="A199" s="46" t="s">
        <v>64</v>
      </c>
      <c r="B199" s="45">
        <v>465.15800000000002</v>
      </c>
      <c r="C199" s="69"/>
      <c r="D199" s="44"/>
      <c r="E199" s="44">
        <v>654</v>
      </c>
      <c r="F199" s="1"/>
    </row>
    <row r="200" spans="1:6" x14ac:dyDescent="0.3">
      <c r="A200" s="60" t="s">
        <v>28</v>
      </c>
      <c r="B200" s="71">
        <f>B197+B198+B199</f>
        <v>1780.8040000000001</v>
      </c>
      <c r="C200" s="69"/>
      <c r="D200" s="44"/>
      <c r="E200" s="44">
        <f>E197+E198+E199</f>
        <v>2689</v>
      </c>
      <c r="F200" s="6"/>
    </row>
    <row r="201" spans="1:6" ht="19.5" x14ac:dyDescent="0.35">
      <c r="A201" s="96" t="s">
        <v>208</v>
      </c>
      <c r="B201" s="96"/>
      <c r="C201" s="96"/>
      <c r="D201" s="96"/>
      <c r="E201" s="96"/>
      <c r="F201" s="1"/>
    </row>
    <row r="202" spans="1:6" s="39" customFormat="1" x14ac:dyDescent="0.3">
      <c r="A202" s="68" t="s">
        <v>142</v>
      </c>
      <c r="B202" s="45">
        <v>580.16200000000003</v>
      </c>
      <c r="C202" s="69"/>
      <c r="D202" s="44"/>
      <c r="E202" s="44">
        <v>1554</v>
      </c>
    </row>
    <row r="203" spans="1:6" x14ac:dyDescent="0.3">
      <c r="A203" s="68" t="s">
        <v>63</v>
      </c>
      <c r="B203" s="45">
        <v>1512.0250000000001</v>
      </c>
      <c r="C203" s="69"/>
      <c r="D203" s="44"/>
      <c r="E203" s="44">
        <v>2223</v>
      </c>
      <c r="F203" s="6"/>
    </row>
    <row r="204" spans="1:6" x14ac:dyDescent="0.3">
      <c r="A204" s="60" t="s">
        <v>28</v>
      </c>
      <c r="B204" s="45">
        <f>B202+B203</f>
        <v>2092.1869999999999</v>
      </c>
      <c r="C204" s="69"/>
      <c r="D204" s="44"/>
      <c r="E204" s="44">
        <f>E202+E203</f>
        <v>3777</v>
      </c>
      <c r="F204" s="6"/>
    </row>
    <row r="205" spans="1:6" ht="19.5" x14ac:dyDescent="0.35">
      <c r="A205" s="96" t="s">
        <v>209</v>
      </c>
      <c r="B205" s="96"/>
      <c r="C205" s="96"/>
      <c r="D205" s="96"/>
      <c r="E205" s="96"/>
      <c r="F205" s="1"/>
    </row>
    <row r="206" spans="1:6" x14ac:dyDescent="0.3">
      <c r="A206" s="68" t="s">
        <v>62</v>
      </c>
      <c r="B206" s="45">
        <v>941.90300000000002</v>
      </c>
      <c r="C206" s="69"/>
      <c r="D206" s="44"/>
      <c r="E206" s="44">
        <v>1900</v>
      </c>
      <c r="F206" s="1"/>
    </row>
    <row r="207" spans="1:6" x14ac:dyDescent="0.3">
      <c r="A207" s="60" t="s">
        <v>28</v>
      </c>
      <c r="B207" s="45">
        <f>B206</f>
        <v>941.90300000000002</v>
      </c>
      <c r="C207" s="69"/>
      <c r="D207" s="44"/>
      <c r="E207" s="44">
        <f>E206</f>
        <v>1900</v>
      </c>
      <c r="F207" s="1"/>
    </row>
    <row r="208" spans="1:6" ht="19.5" x14ac:dyDescent="0.35">
      <c r="A208" s="96" t="s">
        <v>210</v>
      </c>
      <c r="B208" s="96"/>
      <c r="C208" s="96"/>
      <c r="D208" s="96"/>
      <c r="E208" s="96"/>
      <c r="F208" s="1"/>
    </row>
    <row r="209" spans="1:6" x14ac:dyDescent="0.3">
      <c r="A209" s="46" t="s">
        <v>143</v>
      </c>
      <c r="B209" s="71">
        <v>760.97500000000002</v>
      </c>
      <c r="C209" s="69"/>
      <c r="D209" s="44"/>
      <c r="E209" s="44">
        <v>1200</v>
      </c>
      <c r="F209" s="1"/>
    </row>
    <row r="210" spans="1:6" x14ac:dyDescent="0.3">
      <c r="A210" s="46" t="s">
        <v>70</v>
      </c>
      <c r="B210" s="71">
        <v>501.51299999999998</v>
      </c>
      <c r="C210" s="69"/>
      <c r="D210" s="44"/>
      <c r="E210" s="44">
        <v>959</v>
      </c>
      <c r="F210" s="1"/>
    </row>
    <row r="211" spans="1:6" x14ac:dyDescent="0.3">
      <c r="A211" s="68" t="s">
        <v>72</v>
      </c>
      <c r="B211" s="71">
        <v>2220.924</v>
      </c>
      <c r="C211" s="69"/>
      <c r="D211" s="44"/>
      <c r="E211" s="44">
        <v>3425</v>
      </c>
      <c r="F211" s="1"/>
    </row>
    <row r="212" spans="1:6" x14ac:dyDescent="0.3">
      <c r="A212" s="60" t="s">
        <v>28</v>
      </c>
      <c r="B212" s="71">
        <f>B209+B210+B211</f>
        <v>3483.4120000000003</v>
      </c>
      <c r="C212" s="69"/>
      <c r="D212" s="44"/>
      <c r="E212" s="44">
        <f>E209+E211+E210</f>
        <v>5584</v>
      </c>
      <c r="F212" s="6"/>
    </row>
    <row r="213" spans="1:6" ht="19.5" x14ac:dyDescent="0.35">
      <c r="A213" s="96" t="s">
        <v>211</v>
      </c>
      <c r="B213" s="96"/>
      <c r="C213" s="96"/>
      <c r="D213" s="96"/>
      <c r="E213" s="96"/>
      <c r="F213" s="1"/>
    </row>
    <row r="214" spans="1:6" x14ac:dyDescent="0.3">
      <c r="A214" s="70" t="s">
        <v>61</v>
      </c>
      <c r="B214" s="45">
        <v>746.82399999999996</v>
      </c>
      <c r="C214" s="44"/>
      <c r="D214" s="44"/>
      <c r="E214" s="44">
        <v>1051</v>
      </c>
      <c r="F214" s="1"/>
    </row>
    <row r="215" spans="1:6" x14ac:dyDescent="0.3">
      <c r="A215" s="70" t="s">
        <v>144</v>
      </c>
      <c r="B215" s="45">
        <v>1161.3</v>
      </c>
      <c r="C215" s="44"/>
      <c r="D215" s="44"/>
      <c r="E215" s="44">
        <v>2386</v>
      </c>
      <c r="F215" s="6"/>
    </row>
    <row r="216" spans="1:6" s="28" customFormat="1" x14ac:dyDescent="0.3">
      <c r="A216" s="70" t="s">
        <v>60</v>
      </c>
      <c r="B216" s="45">
        <v>305.74</v>
      </c>
      <c r="C216" s="44"/>
      <c r="D216" s="44"/>
      <c r="E216" s="44">
        <v>960</v>
      </c>
    </row>
    <row r="217" spans="1:6" s="28" customFormat="1" x14ac:dyDescent="0.3">
      <c r="A217" s="70" t="s">
        <v>145</v>
      </c>
      <c r="B217" s="45">
        <v>349.03800000000001</v>
      </c>
      <c r="C217" s="44"/>
      <c r="D217" s="44"/>
      <c r="E217" s="44">
        <v>770</v>
      </c>
    </row>
    <row r="218" spans="1:6" x14ac:dyDescent="0.25">
      <c r="A218" s="60" t="s">
        <v>28</v>
      </c>
      <c r="B218" s="45">
        <f>B214+B215+B216+B217</f>
        <v>2562.9019999999996</v>
      </c>
      <c r="C218" s="44"/>
      <c r="D218" s="44"/>
      <c r="E218" s="44">
        <f>E214+E215+E216+E217</f>
        <v>5167</v>
      </c>
      <c r="F218" s="6"/>
    </row>
    <row r="219" spans="1:6" ht="19.5" x14ac:dyDescent="0.35">
      <c r="A219" s="96" t="s">
        <v>212</v>
      </c>
      <c r="B219" s="96"/>
      <c r="C219" s="96"/>
      <c r="D219" s="96"/>
      <c r="E219" s="96"/>
      <c r="F219" s="1"/>
    </row>
    <row r="220" spans="1:6" x14ac:dyDescent="0.3">
      <c r="A220" s="68" t="s">
        <v>58</v>
      </c>
      <c r="B220" s="45">
        <v>610.72</v>
      </c>
      <c r="C220" s="69"/>
      <c r="D220" s="44"/>
      <c r="E220" s="44">
        <v>858</v>
      </c>
      <c r="F220" s="1"/>
    </row>
    <row r="221" spans="1:6" x14ac:dyDescent="0.3">
      <c r="A221" s="68" t="s">
        <v>121</v>
      </c>
      <c r="B221" s="45">
        <v>470.44</v>
      </c>
      <c r="C221" s="69"/>
      <c r="D221" s="44"/>
      <c r="E221" s="44">
        <v>672</v>
      </c>
      <c r="F221" s="1"/>
    </row>
    <row r="222" spans="1:6" x14ac:dyDescent="0.3">
      <c r="A222" s="68" t="s">
        <v>59</v>
      </c>
      <c r="B222" s="45">
        <v>473.79899999999998</v>
      </c>
      <c r="C222" s="69"/>
      <c r="D222" s="44"/>
      <c r="E222" s="44">
        <v>666</v>
      </c>
      <c r="F222" s="1"/>
    </row>
    <row r="223" spans="1:6" x14ac:dyDescent="0.3">
      <c r="A223" s="68" t="s">
        <v>14</v>
      </c>
      <c r="B223" s="45">
        <v>414.375</v>
      </c>
      <c r="C223" s="69"/>
      <c r="D223" s="44"/>
      <c r="E223" s="44">
        <v>588</v>
      </c>
      <c r="F223" s="6"/>
    </row>
    <row r="224" spans="1:6" x14ac:dyDescent="0.3">
      <c r="A224" s="60" t="s">
        <v>28</v>
      </c>
      <c r="B224" s="45">
        <f>B220+B221+B222+B223</f>
        <v>1969.3340000000001</v>
      </c>
      <c r="C224" s="69"/>
      <c r="D224" s="44"/>
      <c r="E224" s="44">
        <f>E220+E221+E222+E223</f>
        <v>2784</v>
      </c>
      <c r="F224" s="6"/>
    </row>
    <row r="225" spans="1:6" ht="19.5" x14ac:dyDescent="0.35">
      <c r="A225" s="96" t="s">
        <v>213</v>
      </c>
      <c r="B225" s="96"/>
      <c r="C225" s="96"/>
      <c r="D225" s="96"/>
      <c r="E225" s="96"/>
      <c r="F225" s="1"/>
    </row>
    <row r="226" spans="1:6" x14ac:dyDescent="0.3">
      <c r="A226" s="68" t="s">
        <v>146</v>
      </c>
      <c r="B226" s="71">
        <v>948.745</v>
      </c>
      <c r="C226" s="69"/>
      <c r="D226" s="44"/>
      <c r="E226" s="44">
        <v>1800</v>
      </c>
      <c r="F226" s="6"/>
    </row>
    <row r="227" spans="1:6" x14ac:dyDescent="0.3">
      <c r="A227" s="68" t="s">
        <v>57</v>
      </c>
      <c r="B227" s="71">
        <v>649.64599999999996</v>
      </c>
      <c r="C227" s="69"/>
      <c r="D227" s="44"/>
      <c r="E227" s="44">
        <v>1182</v>
      </c>
      <c r="F227" s="1"/>
    </row>
    <row r="228" spans="1:6" x14ac:dyDescent="0.3">
      <c r="A228" s="68" t="s">
        <v>56</v>
      </c>
      <c r="B228" s="71">
        <v>450.82499999999999</v>
      </c>
      <c r="C228" s="69"/>
      <c r="D228" s="44"/>
      <c r="E228" s="44">
        <v>677.5</v>
      </c>
      <c r="F228" s="6"/>
    </row>
    <row r="229" spans="1:6" x14ac:dyDescent="0.3">
      <c r="A229" s="60" t="s">
        <v>28</v>
      </c>
      <c r="B229" s="71">
        <f>B226+B227+B228</f>
        <v>2049.2159999999999</v>
      </c>
      <c r="C229" s="69"/>
      <c r="D229" s="44"/>
      <c r="E229" s="44">
        <f>E226+E227+E228</f>
        <v>3659.5</v>
      </c>
      <c r="F229" s="6"/>
    </row>
    <row r="230" spans="1:6" ht="19.5" x14ac:dyDescent="0.35">
      <c r="A230" s="96" t="s">
        <v>214</v>
      </c>
      <c r="B230" s="96"/>
      <c r="C230" s="96"/>
      <c r="D230" s="96"/>
      <c r="E230" s="96"/>
      <c r="F230" s="1"/>
    </row>
    <row r="231" spans="1:6" x14ac:dyDescent="0.3">
      <c r="A231" s="68" t="s">
        <v>55</v>
      </c>
      <c r="B231" s="71">
        <v>816.15700000000004</v>
      </c>
      <c r="C231" s="69"/>
      <c r="D231" s="44"/>
      <c r="E231" s="44">
        <v>1863</v>
      </c>
      <c r="F231" s="1"/>
    </row>
    <row r="232" spans="1:6" x14ac:dyDescent="0.3">
      <c r="A232" s="68" t="s">
        <v>54</v>
      </c>
      <c r="B232" s="71">
        <v>887.61500000000001</v>
      </c>
      <c r="C232" s="69"/>
      <c r="D232" s="44"/>
      <c r="E232" s="44">
        <v>2111</v>
      </c>
      <c r="F232" s="1"/>
    </row>
    <row r="233" spans="1:6" x14ac:dyDescent="0.3">
      <c r="A233" s="68" t="s">
        <v>147</v>
      </c>
      <c r="B233" s="71">
        <v>273.47000000000003</v>
      </c>
      <c r="C233" s="69"/>
      <c r="D233" s="44"/>
      <c r="E233" s="44">
        <v>633</v>
      </c>
      <c r="F233" s="1"/>
    </row>
    <row r="234" spans="1:6" x14ac:dyDescent="0.3">
      <c r="A234" s="68" t="s">
        <v>53</v>
      </c>
      <c r="B234" s="71">
        <v>867.57</v>
      </c>
      <c r="C234" s="69"/>
      <c r="D234" s="44"/>
      <c r="E234" s="44">
        <v>1889</v>
      </c>
      <c r="F234" s="15"/>
    </row>
    <row r="235" spans="1:6" x14ac:dyDescent="0.3">
      <c r="A235" s="60" t="s">
        <v>28</v>
      </c>
      <c r="B235" s="71">
        <f>B231+B232+B233+B234</f>
        <v>2844.8119999999999</v>
      </c>
      <c r="C235" s="69"/>
      <c r="D235" s="44"/>
      <c r="E235" s="44">
        <f>E231+E232+E233+E234</f>
        <v>6496</v>
      </c>
      <c r="F235" s="15"/>
    </row>
    <row r="236" spans="1:6" ht="19.5" x14ac:dyDescent="0.35">
      <c r="A236" s="105" t="s">
        <v>215</v>
      </c>
      <c r="B236" s="105"/>
      <c r="C236" s="105"/>
      <c r="D236" s="105"/>
      <c r="E236" s="105"/>
      <c r="F236" s="1"/>
    </row>
    <row r="237" spans="1:6" x14ac:dyDescent="0.3">
      <c r="A237" s="68" t="s">
        <v>148</v>
      </c>
      <c r="B237" s="45">
        <v>732.19200000000001</v>
      </c>
      <c r="C237" s="69"/>
      <c r="D237" s="44"/>
      <c r="E237" s="44">
        <v>1575</v>
      </c>
      <c r="F237" s="6"/>
    </row>
    <row r="238" spans="1:6" x14ac:dyDescent="0.3">
      <c r="A238" s="68" t="s">
        <v>122</v>
      </c>
      <c r="B238" s="45">
        <v>540.60900000000004</v>
      </c>
      <c r="C238" s="69"/>
      <c r="D238" s="44"/>
      <c r="E238" s="44">
        <v>1130</v>
      </c>
      <c r="F238" s="6"/>
    </row>
    <row r="239" spans="1:6" x14ac:dyDescent="0.3">
      <c r="A239" s="68" t="s">
        <v>52</v>
      </c>
      <c r="B239" s="45">
        <v>640.80600000000004</v>
      </c>
      <c r="C239" s="69"/>
      <c r="D239" s="44"/>
      <c r="E239" s="44">
        <v>1350</v>
      </c>
      <c r="F239" s="6"/>
    </row>
    <row r="240" spans="1:6" x14ac:dyDescent="0.3">
      <c r="A240" s="60" t="s">
        <v>28</v>
      </c>
      <c r="B240" s="45">
        <f>B237+B238+B239</f>
        <v>1913.607</v>
      </c>
      <c r="C240" s="69"/>
      <c r="D240" s="44"/>
      <c r="E240" s="44">
        <f>E237+E238+E239</f>
        <v>4055</v>
      </c>
      <c r="F240" s="25"/>
    </row>
    <row r="241" spans="1:6" ht="19.5" x14ac:dyDescent="0.35">
      <c r="A241" s="96" t="s">
        <v>216</v>
      </c>
      <c r="B241" s="96"/>
      <c r="C241" s="96"/>
      <c r="D241" s="96"/>
      <c r="E241" s="96"/>
      <c r="F241" s="1"/>
    </row>
    <row r="242" spans="1:6" x14ac:dyDescent="0.3">
      <c r="A242" s="68" t="s">
        <v>51</v>
      </c>
      <c r="B242" s="45">
        <v>1226.0429999999999</v>
      </c>
      <c r="C242" s="69"/>
      <c r="D242" s="44"/>
      <c r="E242" s="44">
        <v>1778</v>
      </c>
      <c r="F242" s="1"/>
    </row>
    <row r="243" spans="1:6" x14ac:dyDescent="0.3">
      <c r="A243" s="68" t="s">
        <v>50</v>
      </c>
      <c r="B243" s="45">
        <v>490.35399999999998</v>
      </c>
      <c r="C243" s="69"/>
      <c r="D243" s="44"/>
      <c r="E243" s="44">
        <v>704</v>
      </c>
      <c r="F243" s="6"/>
    </row>
    <row r="244" spans="1:6" x14ac:dyDescent="0.3">
      <c r="A244" s="60" t="s">
        <v>28</v>
      </c>
      <c r="B244" s="45">
        <f>B242+B243</f>
        <v>1716.3969999999999</v>
      </c>
      <c r="C244" s="69"/>
      <c r="D244" s="44"/>
      <c r="E244" s="44">
        <f>E242+E243</f>
        <v>2482</v>
      </c>
      <c r="F244" s="6"/>
    </row>
    <row r="245" spans="1:6" ht="19.5" x14ac:dyDescent="0.35">
      <c r="A245" s="103" t="s">
        <v>217</v>
      </c>
      <c r="B245" s="103"/>
      <c r="C245" s="103"/>
      <c r="D245" s="103"/>
      <c r="E245" s="103"/>
      <c r="F245" s="1"/>
    </row>
    <row r="246" spans="1:6" x14ac:dyDescent="0.3">
      <c r="A246" s="68" t="s">
        <v>49</v>
      </c>
      <c r="B246" s="45">
        <v>426.57</v>
      </c>
      <c r="C246" s="69"/>
      <c r="D246" s="44"/>
      <c r="E246" s="44">
        <v>615.6</v>
      </c>
      <c r="F246" s="1"/>
    </row>
    <row r="247" spans="1:6" x14ac:dyDescent="0.3">
      <c r="A247" s="68" t="s">
        <v>48</v>
      </c>
      <c r="B247" s="45">
        <v>1041.8</v>
      </c>
      <c r="C247" s="69"/>
      <c r="D247" s="44"/>
      <c r="E247" s="44">
        <v>1503</v>
      </c>
      <c r="F247" s="6"/>
    </row>
    <row r="248" spans="1:6" x14ac:dyDescent="0.3">
      <c r="A248" s="60" t="s">
        <v>28</v>
      </c>
      <c r="B248" s="45">
        <f>B246+B247</f>
        <v>1468.37</v>
      </c>
      <c r="C248" s="69"/>
      <c r="D248" s="44"/>
      <c r="E248" s="44">
        <f>E246+E247</f>
        <v>2118.6</v>
      </c>
      <c r="F248" s="6"/>
    </row>
    <row r="249" spans="1:6" ht="19.5" x14ac:dyDescent="0.35">
      <c r="A249" s="96" t="s">
        <v>218</v>
      </c>
      <c r="B249" s="96"/>
      <c r="C249" s="96"/>
      <c r="D249" s="96"/>
      <c r="E249" s="96"/>
      <c r="F249" s="1"/>
    </row>
    <row r="250" spans="1:6" x14ac:dyDescent="0.3">
      <c r="A250" s="68" t="s">
        <v>47</v>
      </c>
      <c r="B250" s="45">
        <v>584.95899999999995</v>
      </c>
      <c r="C250" s="69"/>
      <c r="D250" s="44"/>
      <c r="E250" s="44">
        <v>1152</v>
      </c>
      <c r="F250" s="6"/>
    </row>
    <row r="251" spans="1:6" x14ac:dyDescent="0.3">
      <c r="A251" s="60" t="s">
        <v>28</v>
      </c>
      <c r="B251" s="45">
        <f>B250</f>
        <v>584.95899999999995</v>
      </c>
      <c r="C251" s="69"/>
      <c r="D251" s="44"/>
      <c r="E251" s="44">
        <f>E250</f>
        <v>1152</v>
      </c>
      <c r="F251" s="6"/>
    </row>
    <row r="252" spans="1:6" ht="19.5" x14ac:dyDescent="0.35">
      <c r="A252" s="96" t="s">
        <v>219</v>
      </c>
      <c r="B252" s="96"/>
      <c r="C252" s="96"/>
      <c r="D252" s="96"/>
      <c r="E252" s="96"/>
      <c r="F252" s="1"/>
    </row>
    <row r="253" spans="1:6" x14ac:dyDescent="0.3">
      <c r="A253" s="68" t="s">
        <v>149</v>
      </c>
      <c r="B253" s="45">
        <v>778.57299999999998</v>
      </c>
      <c r="C253" s="69"/>
      <c r="D253" s="44"/>
      <c r="E253" s="44">
        <v>1600</v>
      </c>
      <c r="F253" s="1"/>
    </row>
    <row r="254" spans="1:6" x14ac:dyDescent="0.3">
      <c r="A254" s="60" t="s">
        <v>28</v>
      </c>
      <c r="B254" s="45">
        <f>B253</f>
        <v>778.57299999999998</v>
      </c>
      <c r="C254" s="69"/>
      <c r="D254" s="44"/>
      <c r="E254" s="44">
        <f>E253</f>
        <v>1600</v>
      </c>
      <c r="F254" s="1"/>
    </row>
    <row r="255" spans="1:6" ht="19.5" x14ac:dyDescent="0.35">
      <c r="A255" s="96" t="s">
        <v>220</v>
      </c>
      <c r="B255" s="96"/>
      <c r="C255" s="96"/>
      <c r="D255" s="96"/>
      <c r="E255" s="96"/>
      <c r="F255" s="1"/>
    </row>
    <row r="256" spans="1:6" x14ac:dyDescent="0.3">
      <c r="A256" s="68" t="s">
        <v>150</v>
      </c>
      <c r="B256" s="45">
        <v>1210.963</v>
      </c>
      <c r="C256" s="69"/>
      <c r="D256" s="44"/>
      <c r="E256" s="44">
        <v>2495</v>
      </c>
      <c r="F256" s="1"/>
    </row>
    <row r="257" spans="1:7" x14ac:dyDescent="0.3">
      <c r="A257" s="60" t="s">
        <v>28</v>
      </c>
      <c r="B257" s="45">
        <f>B256</f>
        <v>1210.963</v>
      </c>
      <c r="C257" s="69"/>
      <c r="D257" s="44"/>
      <c r="E257" s="44">
        <f>E256</f>
        <v>2495</v>
      </c>
      <c r="F257" s="1"/>
    </row>
    <row r="258" spans="1:7" ht="19.5" x14ac:dyDescent="0.25">
      <c r="A258" s="104" t="s">
        <v>221</v>
      </c>
      <c r="B258" s="104"/>
      <c r="C258" s="104"/>
      <c r="D258" s="104"/>
      <c r="E258" s="104"/>
      <c r="F258" s="1"/>
    </row>
    <row r="259" spans="1:7" x14ac:dyDescent="0.3">
      <c r="A259" s="68" t="s">
        <v>46</v>
      </c>
      <c r="B259" s="45">
        <v>406.35899999999998</v>
      </c>
      <c r="C259" s="44"/>
      <c r="D259" s="44"/>
      <c r="E259" s="44">
        <v>686</v>
      </c>
      <c r="F259" s="1"/>
    </row>
    <row r="260" spans="1:7" x14ac:dyDescent="0.3">
      <c r="A260" s="68" t="s">
        <v>45</v>
      </c>
      <c r="B260" s="45">
        <v>815.20899999999995</v>
      </c>
      <c r="C260" s="44"/>
      <c r="D260" s="44"/>
      <c r="E260" s="44">
        <v>1155</v>
      </c>
      <c r="F260" s="1"/>
    </row>
    <row r="261" spans="1:7" s="28" customFormat="1" x14ac:dyDescent="0.3">
      <c r="A261" s="68" t="s">
        <v>44</v>
      </c>
      <c r="B261" s="45">
        <v>367.125</v>
      </c>
      <c r="C261" s="44"/>
      <c r="D261" s="44"/>
      <c r="E261" s="44">
        <v>705</v>
      </c>
    </row>
    <row r="262" spans="1:7" x14ac:dyDescent="0.3">
      <c r="A262" s="68" t="s">
        <v>123</v>
      </c>
      <c r="B262" s="45">
        <v>536.48599999999999</v>
      </c>
      <c r="C262" s="44"/>
      <c r="D262" s="44"/>
      <c r="E262" s="44">
        <v>1141</v>
      </c>
      <c r="F262" s="3"/>
    </row>
    <row r="263" spans="1:7" x14ac:dyDescent="0.3">
      <c r="A263" s="70" t="s">
        <v>43</v>
      </c>
      <c r="B263" s="45">
        <v>844.08100000000002</v>
      </c>
      <c r="C263" s="44"/>
      <c r="D263" s="44"/>
      <c r="E263" s="44">
        <v>1805</v>
      </c>
      <c r="F263" s="3"/>
    </row>
    <row r="264" spans="1:7" x14ac:dyDescent="0.3">
      <c r="A264" s="68" t="s">
        <v>124</v>
      </c>
      <c r="B264" s="45">
        <v>352.834</v>
      </c>
      <c r="C264" s="44"/>
      <c r="D264" s="44"/>
      <c r="E264" s="44">
        <v>554</v>
      </c>
      <c r="F264" s="3"/>
    </row>
    <row r="265" spans="1:7" x14ac:dyDescent="0.25">
      <c r="A265" s="60" t="s">
        <v>28</v>
      </c>
      <c r="B265" s="45">
        <f>B259+B260+B261+B262+B263+B264</f>
        <v>3322.0940000000001</v>
      </c>
      <c r="C265" s="44"/>
      <c r="D265" s="44"/>
      <c r="E265" s="44">
        <f>E259+E260+E261+E262+E263+E264</f>
        <v>6046</v>
      </c>
      <c r="F265" s="8"/>
    </row>
    <row r="266" spans="1:7" s="4" customFormat="1" ht="19.5" x14ac:dyDescent="0.25">
      <c r="A266" s="100" t="s">
        <v>222</v>
      </c>
      <c r="B266" s="100"/>
      <c r="C266" s="100"/>
      <c r="D266" s="100"/>
      <c r="E266" s="100"/>
      <c r="F266" s="7"/>
    </row>
    <row r="267" spans="1:7" customFormat="1" x14ac:dyDescent="0.3">
      <c r="A267" s="72" t="s">
        <v>151</v>
      </c>
      <c r="B267" s="43">
        <v>1506.89</v>
      </c>
      <c r="C267" s="81"/>
      <c r="D267" s="73"/>
      <c r="E267" s="48">
        <v>2240</v>
      </c>
    </row>
    <row r="268" spans="1:7" x14ac:dyDescent="0.3">
      <c r="A268" s="72" t="s">
        <v>42</v>
      </c>
      <c r="B268" s="43">
        <v>1348.203</v>
      </c>
      <c r="C268" s="81"/>
      <c r="D268" s="73"/>
      <c r="E268" s="48">
        <v>1989</v>
      </c>
      <c r="G268" s="26"/>
    </row>
    <row r="269" spans="1:7" x14ac:dyDescent="0.3">
      <c r="A269" s="72" t="s">
        <v>41</v>
      </c>
      <c r="B269" s="43">
        <v>1018.424</v>
      </c>
      <c r="C269" s="81"/>
      <c r="D269" s="73"/>
      <c r="E269" s="48">
        <v>1512</v>
      </c>
      <c r="G269" s="25"/>
    </row>
    <row r="270" spans="1:7" x14ac:dyDescent="0.3">
      <c r="A270" s="60" t="s">
        <v>28</v>
      </c>
      <c r="B270" s="43">
        <f>B267+B268+B269</f>
        <v>3873.5169999999998</v>
      </c>
      <c r="C270" s="81"/>
      <c r="D270" s="73"/>
      <c r="E270" s="48">
        <f>E267+E268+E269</f>
        <v>5741</v>
      </c>
    </row>
    <row r="271" spans="1:7" ht="37.5" x14ac:dyDescent="0.3">
      <c r="A271" s="72" t="s">
        <v>31</v>
      </c>
      <c r="B271" s="43">
        <f>B270+B265+B257+B254+B251+B248+B244+B240+B235+B229+B224+B218+B212+B207+B204+B200+B195+B186+B181+B178+B174+B167+B163</f>
        <v>46392.555999999997</v>
      </c>
      <c r="C271" s="81"/>
      <c r="D271" s="73"/>
      <c r="E271" s="44">
        <f>E270+E265+E257+E254+E251+E248+E244+E240+E235+E229+E224+E218+E212+E207+E204+E200+E195+E186+E181+E178+E174+E167+E163</f>
        <v>85173.1</v>
      </c>
    </row>
    <row r="272" spans="1:7" customFormat="1" ht="37.5" x14ac:dyDescent="0.3">
      <c r="A272" s="72" t="s">
        <v>18</v>
      </c>
      <c r="B272" s="43">
        <f>B271+B157</f>
        <v>244849.79399999999</v>
      </c>
      <c r="C272" s="81">
        <f>C157</f>
        <v>50.499999999999993</v>
      </c>
      <c r="D272" s="73"/>
      <c r="E272" s="44">
        <f>E271</f>
        <v>85173.1</v>
      </c>
    </row>
    <row r="273" spans="1:6" customFormat="1" ht="56.25" x14ac:dyDescent="0.3">
      <c r="A273" s="72" t="s">
        <v>155</v>
      </c>
      <c r="B273" s="43">
        <v>220741.106</v>
      </c>
      <c r="C273" s="90"/>
      <c r="D273" s="73"/>
      <c r="E273" s="44"/>
    </row>
    <row r="274" spans="1:6" customFormat="1" x14ac:dyDescent="0.3">
      <c r="A274" s="74" t="s">
        <v>17</v>
      </c>
      <c r="B274" s="75">
        <f>B272+B52+B24+B273</f>
        <v>531758.9</v>
      </c>
      <c r="C274" s="81">
        <f>C272</f>
        <v>50.499999999999993</v>
      </c>
      <c r="D274" s="44">
        <f>D52</f>
        <v>243.6</v>
      </c>
      <c r="E274" s="48">
        <f>E272+E52+E24</f>
        <v>120857.1</v>
      </c>
    </row>
    <row r="275" spans="1:6" x14ac:dyDescent="0.25">
      <c r="A275" s="49"/>
      <c r="B275" s="50"/>
      <c r="C275" s="51"/>
      <c r="D275" s="51"/>
      <c r="E275" s="52"/>
      <c r="F275" s="13"/>
    </row>
    <row r="276" spans="1:6" ht="38.25" customHeight="1" x14ac:dyDescent="0.25">
      <c r="A276" s="49"/>
      <c r="B276" s="50"/>
      <c r="C276" s="51"/>
      <c r="D276" s="51"/>
      <c r="E276" s="52"/>
      <c r="F276" s="13"/>
    </row>
    <row r="277" spans="1:6" ht="42" customHeight="1" x14ac:dyDescent="0.3">
      <c r="A277" s="76" t="s">
        <v>161</v>
      </c>
      <c r="B277" s="50"/>
      <c r="C277" s="51"/>
      <c r="D277" s="51"/>
      <c r="E277" s="77" t="s">
        <v>162</v>
      </c>
      <c r="F277" s="13"/>
    </row>
    <row r="278" spans="1:6" ht="66.75" customHeight="1" x14ac:dyDescent="0.3">
      <c r="A278" s="78"/>
      <c r="B278" s="50"/>
      <c r="C278" s="51"/>
      <c r="D278" s="51"/>
      <c r="E278" s="53"/>
      <c r="F278" s="13"/>
    </row>
    <row r="279" spans="1:6" ht="40.5" customHeight="1" x14ac:dyDescent="0.25">
      <c r="A279" s="91"/>
      <c r="B279" s="83"/>
      <c r="C279" s="84"/>
      <c r="D279" s="84"/>
      <c r="E279" s="85"/>
      <c r="F279" s="13"/>
    </row>
    <row r="280" spans="1:6" x14ac:dyDescent="0.25">
      <c r="A280" s="82"/>
      <c r="B280" s="83"/>
      <c r="C280" s="84"/>
      <c r="D280" s="84"/>
      <c r="E280" s="85"/>
      <c r="F280" s="13"/>
    </row>
    <row r="281" spans="1:6" x14ac:dyDescent="0.25">
      <c r="A281" s="82"/>
      <c r="B281" s="83"/>
      <c r="C281" s="84"/>
      <c r="D281" s="84"/>
      <c r="E281" s="85"/>
      <c r="F281" s="13"/>
    </row>
  </sheetData>
  <mergeCells count="72">
    <mergeCell ref="A87:E87"/>
    <mergeCell ref="A148:E148"/>
    <mergeCell ref="A25:E25"/>
    <mergeCell ref="A35:E35"/>
    <mergeCell ref="A53:E53"/>
    <mergeCell ref="A54:E54"/>
    <mergeCell ref="A36:E36"/>
    <mergeCell ref="A26:E26"/>
    <mergeCell ref="A28:E28"/>
    <mergeCell ref="A96:E96"/>
    <mergeCell ref="A100:E100"/>
    <mergeCell ref="A105:E105"/>
    <mergeCell ref="A110:E110"/>
    <mergeCell ref="A115:E115"/>
    <mergeCell ref="C5:E5"/>
    <mergeCell ref="A10:E10"/>
    <mergeCell ref="A11:E11"/>
    <mergeCell ref="A12:E12"/>
    <mergeCell ref="A19:E19"/>
    <mergeCell ref="A6:D6"/>
    <mergeCell ref="A7:E7"/>
    <mergeCell ref="A8:A9"/>
    <mergeCell ref="B8:B9"/>
    <mergeCell ref="C8:E8"/>
    <mergeCell ref="A158:E158"/>
    <mergeCell ref="A159:E159"/>
    <mergeCell ref="A164:E164"/>
    <mergeCell ref="A64:E64"/>
    <mergeCell ref="A152:E152"/>
    <mergeCell ref="A126:E126"/>
    <mergeCell ref="A132:E132"/>
    <mergeCell ref="A140:E140"/>
    <mergeCell ref="A144:E144"/>
    <mergeCell ref="A136:E136"/>
    <mergeCell ref="A120:E120"/>
    <mergeCell ref="A72:E72"/>
    <mergeCell ref="A82:E82"/>
    <mergeCell ref="A91:E91"/>
    <mergeCell ref="A69:E69"/>
    <mergeCell ref="A77:E77"/>
    <mergeCell ref="A266:E266"/>
    <mergeCell ref="A39:E39"/>
    <mergeCell ref="A42:E42"/>
    <mergeCell ref="A55:E55"/>
    <mergeCell ref="A47:E47"/>
    <mergeCell ref="A245:E245"/>
    <mergeCell ref="A249:E249"/>
    <mergeCell ref="A252:E252"/>
    <mergeCell ref="A255:E255"/>
    <mergeCell ref="A258:E258"/>
    <mergeCell ref="A219:E219"/>
    <mergeCell ref="A225:E225"/>
    <mergeCell ref="A230:E230"/>
    <mergeCell ref="A236:E236"/>
    <mergeCell ref="A187:E187"/>
    <mergeCell ref="A196:E196"/>
    <mergeCell ref="C1:E1"/>
    <mergeCell ref="C2:E2"/>
    <mergeCell ref="C3:E3"/>
    <mergeCell ref="C4:E4"/>
    <mergeCell ref="A241:E241"/>
    <mergeCell ref="A213:E213"/>
    <mergeCell ref="A20:E20"/>
    <mergeCell ref="A201:E201"/>
    <mergeCell ref="A205:E205"/>
    <mergeCell ref="A208:E208"/>
    <mergeCell ref="A13:E13"/>
    <mergeCell ref="A168:E168"/>
    <mergeCell ref="A175:E175"/>
    <mergeCell ref="A179:E179"/>
    <mergeCell ref="A182:E182"/>
    <mergeCell ref="A60:E60"/>
  </mergeCells>
  <pageMargins left="0.70866141732283472" right="0" top="0.59055118110236227" bottom="0" header="0.31496062992125984" footer="0.31496062992125984"/>
  <pageSetup paperSize="9" scale="63" fitToHeight="0" orientation="portrait" r:id="rId1"/>
  <headerFooter differentFirst="1">
    <oddHeader>&amp;C&amp;P</oddHeader>
  </headerFooter>
  <rowBreaks count="6" manualBreakCount="6">
    <brk id="37" max="4" man="1"/>
    <brk id="76" max="4" man="1"/>
    <brk id="113" max="4" man="1"/>
    <brk id="150" max="4" man="1"/>
    <brk id="207" max="4" man="1"/>
    <brk id="26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Місцеві на 531</vt:lpstr>
      <vt:lpstr>'Місцеві на 531'!Заголовки_для_печати</vt:lpstr>
      <vt:lpstr>'Місцеві на 531'!Область_печати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2019-12-18T06:34:33Z</dcterms:modified>
</cp:coreProperties>
</file>