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2" windowWidth="15456" windowHeight="9528"/>
  </bookViews>
  <sheets>
    <sheet name="субвенція" sheetId="1" r:id="rId1"/>
  </sheets>
  <definedNames>
    <definedName name="_xlnm.Print_Titles" localSheetId="0">субвенція!$10:$11</definedName>
    <definedName name="_xlnm.Print_Area" localSheetId="0">субвенція!$A$1:$E$268</definedName>
  </definedNames>
  <calcPr calcId="145621"/>
</workbook>
</file>

<file path=xl/calcChain.xml><?xml version="1.0" encoding="utf-8"?>
<calcChain xmlns="http://schemas.openxmlformats.org/spreadsheetml/2006/main">
  <c r="B121" i="1" l="1"/>
  <c r="C96" i="1"/>
  <c r="B96" i="1"/>
  <c r="E191" i="1" l="1"/>
  <c r="C76" i="1"/>
  <c r="B76" i="1"/>
  <c r="B191" i="1"/>
  <c r="C106" i="1"/>
  <c r="B106" i="1"/>
  <c r="C101" i="1"/>
  <c r="B101" i="1"/>
  <c r="C138" i="1"/>
  <c r="B138" i="1"/>
  <c r="C81" i="1"/>
  <c r="B81" i="1"/>
  <c r="C64" i="1"/>
  <c r="B64" i="1"/>
  <c r="C69" i="1"/>
  <c r="B69" i="1"/>
  <c r="C46" i="1"/>
  <c r="B46" i="1"/>
  <c r="E36" i="1" l="1"/>
  <c r="B36" i="1"/>
  <c r="E251" i="1" l="1"/>
  <c r="B251" i="1"/>
  <c r="E245" i="1"/>
  <c r="B245" i="1"/>
  <c r="E239" i="1"/>
  <c r="B239" i="1"/>
  <c r="E235" i="1"/>
  <c r="B235" i="1"/>
  <c r="E232" i="1"/>
  <c r="B232" i="1"/>
  <c r="E229" i="1"/>
  <c r="B229" i="1"/>
  <c r="E225" i="1"/>
  <c r="B225" i="1"/>
  <c r="E221" i="1"/>
  <c r="B221" i="1"/>
  <c r="E212" i="1"/>
  <c r="B212" i="1"/>
  <c r="E207" i="1"/>
  <c r="B207" i="1"/>
  <c r="E203" i="1"/>
  <c r="B203" i="1"/>
  <c r="E196" i="1"/>
  <c r="B196" i="1"/>
  <c r="E184" i="1"/>
  <c r="B184" i="1"/>
  <c r="E181" i="1"/>
  <c r="B181" i="1"/>
  <c r="E177" i="1"/>
  <c r="B177" i="1"/>
  <c r="E173" i="1"/>
  <c r="B173" i="1"/>
  <c r="E169" i="1"/>
  <c r="B169" i="1"/>
  <c r="E164" i="1"/>
  <c r="B164" i="1"/>
  <c r="E160" i="1"/>
  <c r="B160" i="1"/>
  <c r="E157" i="1"/>
  <c r="B157" i="1"/>
  <c r="E153" i="1"/>
  <c r="B153" i="1"/>
  <c r="E148" i="1"/>
  <c r="B148" i="1"/>
  <c r="C141" i="1"/>
  <c r="C132" i="1"/>
  <c r="C128" i="1"/>
  <c r="C125" i="1"/>
  <c r="C121" i="1"/>
  <c r="C116" i="1"/>
  <c r="C111" i="1"/>
  <c r="C92" i="1"/>
  <c r="C88" i="1"/>
  <c r="C85" i="1"/>
  <c r="C58" i="1"/>
  <c r="C54" i="1"/>
  <c r="C50" i="1"/>
  <c r="E32" i="1"/>
  <c r="B32" i="1"/>
  <c r="B28" i="1"/>
  <c r="C142" i="1" l="1"/>
  <c r="B37" i="1"/>
  <c r="E259" i="1" l="1"/>
  <c r="E260" i="1" s="1"/>
  <c r="E261" i="1" s="1"/>
  <c r="B259" i="1"/>
  <c r="B260" i="1" s="1"/>
  <c r="E38" i="1" l="1"/>
  <c r="E262" i="1" s="1"/>
  <c r="B38" i="1"/>
  <c r="E37" i="1" l="1"/>
  <c r="B141" i="1"/>
  <c r="B132" i="1"/>
  <c r="B128" i="1"/>
  <c r="B125" i="1"/>
  <c r="B116" i="1"/>
  <c r="B111" i="1"/>
  <c r="B92" i="1"/>
  <c r="B88" i="1"/>
  <c r="B85" i="1"/>
  <c r="C261" i="1"/>
  <c r="C262" i="1" s="1"/>
  <c r="B58" i="1"/>
  <c r="B54" i="1"/>
  <c r="B50" i="1"/>
  <c r="B142" i="1" l="1"/>
  <c r="B261" i="1" s="1"/>
  <c r="B262" i="1" s="1"/>
  <c r="D43" i="1"/>
</calcChain>
</file>

<file path=xl/sharedStrings.xml><?xml version="1.0" encoding="utf-8"?>
<sst xmlns="http://schemas.openxmlformats.org/spreadsheetml/2006/main" count="264" uniqueCount="213">
  <si>
    <t>Найменування об’єкта</t>
  </si>
  <si>
    <t>Обсяг фінансування, тис. гривень</t>
  </si>
  <si>
    <t xml:space="preserve">Введення в експлуатацію </t>
  </si>
  <si>
    <t>дороги, кілометрів</t>
  </si>
  <si>
    <t>_______</t>
  </si>
  <si>
    <t>Разом</t>
  </si>
  <si>
    <t>мосту, пог. метрів</t>
  </si>
  <si>
    <r>
      <t>вулиці і дороги комунальної власності у населених пунктах, м</t>
    </r>
    <r>
      <rPr>
        <sz val="14"/>
        <color theme="1"/>
        <rFont val="Calibri"/>
        <family val="2"/>
        <charset val="204"/>
      </rPr>
      <t>²</t>
    </r>
  </si>
  <si>
    <t>Разом за розділом “Об’єкти будівництва та реконструкції автомобільних доріг”</t>
  </si>
  <si>
    <t>Разом за розділом “Об’єкти капітального ремонту автомобільних доріг”</t>
  </si>
  <si>
    <t xml:space="preserve">                Чернігівська область</t>
  </si>
  <si>
    <t xml:space="preserve">Разом </t>
  </si>
  <si>
    <t>Разом  “Об’єкти поточного середнього ремонту автомобільних доріг”</t>
  </si>
  <si>
    <t>Разом по Чернігівській області</t>
  </si>
  <si>
    <t>с. Курінь,  вул. Садова</t>
  </si>
  <si>
    <t>с. Бахмач, вул. Південна</t>
  </si>
  <si>
    <t>с. Стрільники, вул Центральна</t>
  </si>
  <si>
    <t xml:space="preserve"> с. Журавка вул.Вороного</t>
  </si>
  <si>
    <t>с.Салтикова Дівиця, вул. Козацька</t>
  </si>
  <si>
    <t>с.Феськівка, вул.Миру</t>
  </si>
  <si>
    <t>с.Кукшин, вул.Власенків</t>
  </si>
  <si>
    <t>с.Бирине, вул.Свободи</t>
  </si>
  <si>
    <t>с.Троїцьке, вул.Центральна</t>
  </si>
  <si>
    <t>с.Троїцьке, вул.Селянська</t>
  </si>
  <si>
    <t>с.Стахорщина, вул.Зелена</t>
  </si>
  <si>
    <t>с.Курилівка, вул.Садова - вул.Терешкової</t>
  </si>
  <si>
    <t>с.Манжосівка, вул.Шевченка</t>
  </si>
  <si>
    <t>с.Заїзд, вул.Івана Мазепи</t>
  </si>
  <si>
    <t>с. Івашківка, вул.Б.Хмельницького</t>
  </si>
  <si>
    <t>м. Корюківка, вул.Шевченка</t>
  </si>
  <si>
    <t>с.Тур`я, вул.Лащенка (окремими ділянками)</t>
  </si>
  <si>
    <t>с.Тур`я, вул.Усіка (окремими ділянками)</t>
  </si>
  <si>
    <t>с.Чепелів, вул.Лозівська (окремими ділянками)</t>
  </si>
  <si>
    <t xml:space="preserve">м.Новгород-Сіверський, вул.Б.Майстренка </t>
  </si>
  <si>
    <t xml:space="preserve">м.Новгород-Сіверський, вул.Губернська </t>
  </si>
  <si>
    <t>м.Прилуки, вул.Київська (окремими ділянками)</t>
  </si>
  <si>
    <t>м.Новгород-Сіверський, вул. Козацька</t>
  </si>
  <si>
    <t>м.Новгород-Сівеський, вул.Різдвяна</t>
  </si>
  <si>
    <t>с.Роїще, вул.Молодіжна, (окремими ділянками)</t>
  </si>
  <si>
    <t>с.Боромики, вул.Перемоги</t>
  </si>
  <si>
    <t>Разом за розділом "Об`єкти поточного середнього ремонту автомобільних доріг"</t>
  </si>
  <si>
    <t>Разом за розділом вулиці і дороги комунальної власності у населених пунктах</t>
  </si>
  <si>
    <t>м.Семенівка, вул.Б.Хмельницького</t>
  </si>
  <si>
    <t>м.Семенівка, вул.Червона Площа</t>
  </si>
  <si>
    <t>с.Кобижча, вул.Київська</t>
  </si>
  <si>
    <t>с.Кобижча, вул.Литвина</t>
  </si>
  <si>
    <t>с.Бирине, вул.Слобідська</t>
  </si>
  <si>
    <t>с.Рихли, вул.Монастирська</t>
  </si>
  <si>
    <t>с.Вербичі, вул.Першотравнева</t>
  </si>
  <si>
    <t>с.Марківці, вул.Гоголя - вул.Шевченка</t>
  </si>
  <si>
    <t>м.Ічня. вул.Воскресінська</t>
  </si>
  <si>
    <t>м.Ічня, вул.Піщана</t>
  </si>
  <si>
    <t>с.Галиця, вул.М.Приходька</t>
  </si>
  <si>
    <t>Разом вулиці і дороги комунальної власності у населених пунктах</t>
  </si>
  <si>
    <t>м.Новгород-Сіверський, вул.Вокзальна</t>
  </si>
  <si>
    <t>м.Новгород-Сіверський, вул.Шевченка</t>
  </si>
  <si>
    <t>с.Ядути, вул.Набережна</t>
  </si>
  <si>
    <t>c.Петрушівка, вул.Гарама</t>
  </si>
  <si>
    <t>с.Вербичі, вул.Річна</t>
  </si>
  <si>
    <t>м.Прилуки, вул.Козача (окремими ділянками)</t>
  </si>
  <si>
    <t>м.Прилуки, вул.Земська (окремими ділянками)</t>
  </si>
  <si>
    <t>м.Прилуки, вул.Андріївська (окремими ділянками)</t>
  </si>
  <si>
    <t>Додаток</t>
  </si>
  <si>
    <t>до розпорядження голови обласної державної адміністрації</t>
  </si>
  <si>
    <t xml:space="preserve"> </t>
  </si>
  <si>
    <t xml:space="preserve">м. Ніжин </t>
  </si>
  <si>
    <t>26 березня 2018 року № 156</t>
  </si>
  <si>
    <t>1. Об’єкти будівництва та реконструкції автомобільних доріг</t>
  </si>
  <si>
    <t>1.1. Автомобільні дороги місцевого значення </t>
  </si>
  <si>
    <t>1.2. Вулиці і дороги комунальної власності у населених пунктах</t>
  </si>
  <si>
    <t>2. Об’єкти капітального ремонту автомобільних доріг</t>
  </si>
  <si>
    <t>2.1.1. Проектно-вишукувальні роботи майбутніх періодів</t>
  </si>
  <si>
    <t>2.2. Вулиці і дороги комунальної власності у населених пунктах</t>
  </si>
  <si>
    <t>2.2.2. м. Чернігів (замовник робіт - управління житлово-комунального господарства Чернігівської міської ради)</t>
  </si>
  <si>
    <t>2.1. Автомобільні дороги місцевого значення (замовник робіт - Управління капітального будівництва обласної державної адміністрації)</t>
  </si>
  <si>
    <t>2.2.3. Замовник робіт - Управління капітального будівництва обласної державної адміністрації:</t>
  </si>
  <si>
    <t>3. Об’єкти поточного середнього ремонту автомобільних доріг</t>
  </si>
  <si>
    <t>3.1. Автомобільні дороги місцевого значення </t>
  </si>
  <si>
    <t xml:space="preserve">3.1.1. Бахмацький район </t>
  </si>
  <si>
    <t xml:space="preserve">3.1.2. Бобровицький район </t>
  </si>
  <si>
    <t xml:space="preserve">        3.1.3. Борзнянський район </t>
  </si>
  <si>
    <t xml:space="preserve">3.1.4. Варвинський район </t>
  </si>
  <si>
    <t xml:space="preserve">3.1.5. Городнянський район </t>
  </si>
  <si>
    <t xml:space="preserve">3.1.6. Ічнянський район </t>
  </si>
  <si>
    <t xml:space="preserve">3.1.7. Козелецький район </t>
  </si>
  <si>
    <t xml:space="preserve">3.1.8. Коропський район </t>
  </si>
  <si>
    <t xml:space="preserve">3.1.9. Корюківський район </t>
  </si>
  <si>
    <t xml:space="preserve">3.1.10. Куликівський район </t>
  </si>
  <si>
    <t xml:space="preserve">3.1.11. Менський район </t>
  </si>
  <si>
    <t xml:space="preserve">3.1.12. Ніжинський район </t>
  </si>
  <si>
    <t xml:space="preserve">3.1.13. Новгород-Сіверський район </t>
  </si>
  <si>
    <t xml:space="preserve">3.1.14. Носівський район </t>
  </si>
  <si>
    <t>3.1.15. Прилуцький район</t>
  </si>
  <si>
    <t xml:space="preserve">3.1.16. Ріпкинський район </t>
  </si>
  <si>
    <t xml:space="preserve">3.1.17. Семенівський район </t>
  </si>
  <si>
    <t xml:space="preserve">3.1.18. Сосницький район </t>
  </si>
  <si>
    <t xml:space="preserve">3.1.19. Срібнянський район </t>
  </si>
  <si>
    <t xml:space="preserve">3.1.20. Талалаївський район </t>
  </si>
  <si>
    <t xml:space="preserve">3.1.21. Чернігівський район </t>
  </si>
  <si>
    <t xml:space="preserve">3.1.22. Сновський район </t>
  </si>
  <si>
    <t>3.2. Вулиці і дороги комунальної власності у населених пунктах</t>
  </si>
  <si>
    <t xml:space="preserve">3.2.1. Бахмацький район </t>
  </si>
  <si>
    <t xml:space="preserve">3.2.2. Бобровицький район </t>
  </si>
  <si>
    <t xml:space="preserve">3.2.3. Борзнянський район </t>
  </si>
  <si>
    <t xml:space="preserve">3.2.4. Варвинський район </t>
  </si>
  <si>
    <t xml:space="preserve">3.2.5. Городнянський район </t>
  </si>
  <si>
    <t xml:space="preserve">3.2.6. Ічнянський район </t>
  </si>
  <si>
    <t xml:space="preserve">3.2.7. Козелецький район </t>
  </si>
  <si>
    <t xml:space="preserve">смт Козелець вул.Франка </t>
  </si>
  <si>
    <t>смт Козелець,вул.Розумовських</t>
  </si>
  <si>
    <t xml:space="preserve">3.2.8. Коропський район </t>
  </si>
  <si>
    <t>смт Понорниця, вул.Свириденка</t>
  </si>
  <si>
    <t>3.2.9. Корюківський район</t>
  </si>
  <si>
    <t>смт Холми вул.Михайлівська</t>
  </si>
  <si>
    <t xml:space="preserve">3.2.10. Куликівський район </t>
  </si>
  <si>
    <t>3.2.11. Менський район</t>
  </si>
  <si>
    <t>смт Макошине, вул.Дружби</t>
  </si>
  <si>
    <t>смт Березна, вул.Сотницька</t>
  </si>
  <si>
    <t xml:space="preserve">3.2.12. Ніжинський район </t>
  </si>
  <si>
    <t xml:space="preserve">3.2.13. Новгород-Сіверський район </t>
  </si>
  <si>
    <t>3.2.14. Носівський район</t>
  </si>
  <si>
    <t>с.Рівчак-Степанівка, вул.Покровська</t>
  </si>
  <si>
    <t>с.Яблунівка, вул.Харлана - вул.Преображенська</t>
  </si>
  <si>
    <t xml:space="preserve">3.2.15. Прилуцький район </t>
  </si>
  <si>
    <t xml:space="preserve">3.2.16. Ріпкинський район </t>
  </si>
  <si>
    <t>смт Ріпки, вул.Святомиколаївська</t>
  </si>
  <si>
    <t>смт Ріпки, вул.Васильєва</t>
  </si>
  <si>
    <t>смт Замглай, вул.Кільцева</t>
  </si>
  <si>
    <t>смт Замглай, вул.Молодіжна</t>
  </si>
  <si>
    <t>смт Замглай, вул.Шевченка</t>
  </si>
  <si>
    <t xml:space="preserve">3.2.17. Семенівський район </t>
  </si>
  <si>
    <t xml:space="preserve">3.2.18. Сосницький район </t>
  </si>
  <si>
    <t>смт Сосниця, вул.Корнєва</t>
  </si>
  <si>
    <t>смт Сосниця, вул.Довженко</t>
  </si>
  <si>
    <t xml:space="preserve">3.2.19. Срібнянський район </t>
  </si>
  <si>
    <t>смт Срібне, вул.Миру</t>
  </si>
  <si>
    <t xml:space="preserve">3.2.20. Талалаївський район </t>
  </si>
  <si>
    <t>смт Талалаївка, вул.Енергетиків</t>
  </si>
  <si>
    <t xml:space="preserve">3.2.21. Чернігівський район </t>
  </si>
  <si>
    <t xml:space="preserve">3.2.22. Сновський район </t>
  </si>
  <si>
    <t>с.Чепелів, вул.Шевченка (окремими ділянками)</t>
  </si>
  <si>
    <t xml:space="preserve">3.2.23. м. Прилуки </t>
  </si>
  <si>
    <t xml:space="preserve">3.2.24. м. Н.-Сіверський </t>
  </si>
  <si>
    <t>с.Макіївка, вул.Маяковського (окремими ділянками)</t>
  </si>
  <si>
    <t xml:space="preserve"> (в редакції розпорядження голови</t>
  </si>
  <si>
    <t>обласної державної адміністрації</t>
  </si>
  <si>
    <t xml:space="preserve">Капітальний ремонт ділянки дороги проспекту Миру (від мосту р.Десна до Катерининської церкви) в м.Чернігів </t>
  </si>
  <si>
    <t>с.Ядути, вул.Трубинська</t>
  </si>
  <si>
    <t>с.Лемешівка, вул.Гагаріна</t>
  </si>
  <si>
    <t xml:space="preserve">ПЕРЕЛІК                                                                                                                                                                                                                                                                                                                                                                                                                                                                                                                                                                       об’єктів будівництва, реконструкції, капітального та поточного середнього ремонтів автомобільних доріг загального користування місцевого значення, вулиць і доріг комунальної власності у населених пунктах  за рахунок субвенції з державного бюджету місцевим бюджетам у 2018 році </t>
  </si>
  <si>
    <t>Капітальний ремонт дороги вул. Незалежності, в м.Ніжин, Чернігівської області (I черга)</t>
  </si>
  <si>
    <t>Начальник Управління капітального будівництва</t>
  </si>
  <si>
    <t>Б. Нечепа</t>
  </si>
  <si>
    <t>С252009    Під`їзд до ст.Талалаївка  на ділянці км0+000-км0+700, (окремими ділянками)</t>
  </si>
  <si>
    <t>О252127    Терехівка-Березанка на ділянці км0+000-км7+000, (окремими ділянками)</t>
  </si>
  <si>
    <t>смт Березна, вул.Феодосіївська</t>
  </si>
  <si>
    <t>О250614 Максимівка - Іржавець - Ступаківка на ділянці км 0+000 - км 17+100, (окремими ділянками)</t>
  </si>
  <si>
    <t>О250508 Тупичів - Куликівка - Макишин на ділянці км 0+000 - км 20+400, (окремими ділянками)</t>
  </si>
  <si>
    <t>С250733 /Т-25-28/ - Жеребецьке на ділянці км 0+000 - км 2+500, (окремими ділянками)</t>
  </si>
  <si>
    <t>О250805 Короп - Атюша - Поліське на ділянці км 0+000 - км 25+000, (окремими ділянками)</t>
  </si>
  <si>
    <t>С252108 /М-01/ - Золотинка на ділянці км 0+000 - км 6+400, (окремими ділянками)</t>
  </si>
  <si>
    <t xml:space="preserve">О251312 /Р-12/ - Леньків на ділянці км 0+000 - км 4+700, (окремими ділянками) </t>
  </si>
  <si>
    <t>О251407 Рівчак - Степанівка - Софіївка на ділянці км 0+000 - км 4+600, (окремими ділянками)</t>
  </si>
  <si>
    <t>О250110    Бахмач - Халимонове на ділянці км 0+000 - км 5+000, (окремими ділянками)</t>
  </si>
  <si>
    <t>О250106    Гайворон - Голінка на ділянці км 0+000 - км13+000, (окремими ділянками)</t>
  </si>
  <si>
    <t xml:space="preserve">С250108 Фастівці - Шевченка на ділянці км 0+000 - км 7+400, (окремими ділянками) </t>
  </si>
  <si>
    <t>О250111    Григорівка - Перше Травня на ділянці км 0+000 - км17+100, (окремими ділянками)</t>
  </si>
  <si>
    <t>О250205    Бобровиця - Рудьківка - Сухиня на ділянці  км 0+000 - км12+700, (окремими ділянками)</t>
  </si>
  <si>
    <t>О250311    Високе - Головеньки - Нові Млини на ділянці  км 0+000 - км 17+000, (окремими ділянками)</t>
  </si>
  <si>
    <t>С250316    Омбиш - Остер на ділянці км 0+000 - км 6+500, (окремими ділянками)</t>
  </si>
  <si>
    <t>О250404    Варва - Хукалівка - Поділ на ділянці км 0+000 -км 18+800, (окремими ділянками)</t>
  </si>
  <si>
    <t>О250409    Озеряни - Макушиха - Нове на ділянці км 0+000 - км 11+300, (окремими ділянками)</t>
  </si>
  <si>
    <t>О250505    Городня - Бурівка на ділянці км 0+000 - км 29+800, (окремими ділянками)</t>
  </si>
  <si>
    <t>О250511    Розвинівка - Вихвостів - /Тупичів - Івашківка/ на ділянці км 0+000 - км 8+700, (окремими ділянками)</t>
  </si>
  <si>
    <t>О250504   Смичин - Конотоп - Смяч на ділянці км 0+000 -км 12+900, (окремими ділянками)</t>
  </si>
  <si>
    <t>О250601    Ольшана - Качанівка  на ділянці км 0+000 - км 22+100, (окремими ділянками)</t>
  </si>
  <si>
    <t>О250602    Дорогинка - Крупичполе на ділянці  км 0+000 -км19+200, (окремими ділянками)</t>
  </si>
  <si>
    <t>О250718    Пархимів - Тарасів - Новики-/М01/ на ділянці км 0+000 - км 13+500, (окремими ділянками)</t>
  </si>
  <si>
    <t>О250722    Горбачі - Патюти  на ділянці км 0+000 -км12+800, (окремими ділянками)</t>
  </si>
  <si>
    <t>О250720    Остер - Романьки - Бірки на ділянці км 0+000 -км 8+500, (окремими ділянками)</t>
  </si>
  <si>
    <t>О250804   Криски - Понорниця - Верба на ділянці км 0+000 - км14+000, (окремими ділянками)</t>
  </si>
  <si>
    <t>О250801   Іваньків - /Т25-39/ на ділянці км 0+000 -км10+100, (окремими ділянками)</t>
  </si>
  <si>
    <t>О250920    Корюківка - Наумівка - Перелюб - Погорільці - Семенівка на ділянці км 0+000 - км 7+300, (окремими ділянками)</t>
  </si>
  <si>
    <t>О250907 Холми-Козилівка на ділянці км 0+000 - км 9+000, (окремими ділянками)</t>
  </si>
  <si>
    <t>О251001    Куликівка - Авдіївка - Виблі - /Р67/ на ділянці км 0+000 - км 29+800, (окремими ділянками)</t>
  </si>
  <si>
    <t>О251105    Березна - Бігач на ділянці км 0+000 - км 13+800, (окремими ділянками)</t>
  </si>
  <si>
    <t>О251114 /Т25-42/ - Куковичі на ділянці км 0+000 - км 4+800, (окремими ділянками)</t>
  </si>
  <si>
    <t>О251224    Заньки - Дуболугівка  на ділянці  км 0+000 -км10+300, (окремими ділянками)</t>
  </si>
  <si>
    <t>О251203   Талалаївка - Лосинівка на ділянці км 0+000 -км11+300, (окремими ділянками)</t>
  </si>
  <si>
    <t xml:space="preserve">О251302    /Р-65/ - Горбове - Об'єднане - Блистова  на ділянці км 0+000 - км 30+800, (окремими ділянками)           </t>
  </si>
  <si>
    <t xml:space="preserve">О251713   Костобобрів - Грем'яч на ділянці км 0+000 -км 33+100, (окремими ділянками)  </t>
  </si>
  <si>
    <t xml:space="preserve">О251410    Носівка - Яблунівка - Ясна Зірка  на ділянці км 0+000 - км 18+000, (окремими ділянками)  </t>
  </si>
  <si>
    <t xml:space="preserve">О251406   Носівка - Лосинівка - Велика Дорога на ділянці км 0+000 - км 32+100, (окремими ділянками)  </t>
  </si>
  <si>
    <t>О251509    Прилуки - Сергіївка на ділянці км 0+000 - км 29+500, (окремими ділянками)</t>
  </si>
  <si>
    <t>О251513    Боршна - Смош - Ряшки - Оникіївка на ділянці км 0+000 - км 16+500, (окремими ділянками)</t>
  </si>
  <si>
    <t>О251506   Мала Дівиця - Дмитрівка - Білорічиця на ділянці км 0+000 - км 15+000, (окремими ділянками)</t>
  </si>
  <si>
    <t>О251602    Ріпки - Високінь - Павлівка на ділянці км 0+000 - км 24+800, (окремими ділянками)</t>
  </si>
  <si>
    <t>О251613   Великі Осняки - Сибереж - Гучин на ділянці км 0+000 - км 10+000, (окремими ділянками)</t>
  </si>
  <si>
    <t>С251611   Петрики - Кратинь - Петруші на ділянці км 0+000 - км11+500, (окремими ділянками)</t>
  </si>
  <si>
    <t>О251703    Жадове - Погорільці на ділянці км 0+000 -км 12+400, (окремими ділянками)</t>
  </si>
  <si>
    <t>О251701 Семенівка - Карповичі  на ділянці  км 0+000 -км14+800, (окремими ділянками)</t>
  </si>
  <si>
    <t>О250920    Корюківка - Наумівка - Перелюб - Погорільці - Семенівка на ділянці км 37+300 - км 60+000, (окремими ділянками)</t>
  </si>
  <si>
    <t>О251803    Велике Устя - Бутівка на ділянці км 0+000 - км 5+100, (окремими ділянками)</t>
  </si>
  <si>
    <t>О251804    Чорнотичі - Кудрівка - Лозова на ділянці км 0+000 - км 17+700, (окремими ділянками)</t>
  </si>
  <si>
    <t>О251901    Срібне - Карпилівка на ділянці км 0+000 -км11+800, (окремими ділянками)</t>
  </si>
  <si>
    <t>О250104    Дмитрівка - Красний  Колядин - Скороходове - Бабчин на ділянці км 0+000 - км 24+600, (окремими ділянками)</t>
  </si>
  <si>
    <t>О252112    Довжик - Кархівка - Андріївка на ділянці км 0+000 - км 31+200, (окремими ділянками)</t>
  </si>
  <si>
    <t>О252110    М.Коцюбинське - Жукотки - Шибиринівка - Антоновичі на ділянці км 0+000 - км 19+500, (окремими ділянками)</t>
  </si>
  <si>
    <t>О252202    Тур`я - Гута - Студенецька на ділянці км 0+000 -км 25+700, (окремими ділянками)</t>
  </si>
  <si>
    <t>О250216    /Кобижча - Свидовець/ на ділянці км 0+000 - км 29+300, (окремими ділянками)</t>
  </si>
  <si>
    <t>м.Мена, вул.Вокзальна</t>
  </si>
  <si>
    <t>О250719 Димерка - Борсуків - Самійлівка на ділянці км 0+000 - км 13+000, (окремими ділянками)</t>
  </si>
  <si>
    <t>04 вересня 2018 року № 505)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</si>
</sst>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₽&quot;_-;\-* #,##0.00\ &quot;₽&quot;_-;_-* &quot;-&quot;??\ &quot;₽&quot;_-;_-@_-"/>
    <numFmt numFmtId="165" formatCode="_-* #,##0.00_₴_-;\-* #,##0.00_₴_-;_-* &quot;-&quot;??_₴_-;_-@_-"/>
    <numFmt numFmtId="166" formatCode="#,##0.000"/>
    <numFmt numFmtId="167" formatCode="#,##0.0####"/>
    <numFmt numFmtId="168" formatCode="0.000"/>
    <numFmt numFmtId="169" formatCode="0.0"/>
    <numFmt numFmtId="170" formatCode="#,##0.0\ _₽"/>
  </numFmts>
  <fonts count="2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0" fontId="3" fillId="0" borderId="0"/>
    <xf numFmtId="0" fontId="4" fillId="0" borderId="0"/>
    <xf numFmtId="0" fontId="3" fillId="0" borderId="0"/>
    <xf numFmtId="0" fontId="7" fillId="0" borderId="0"/>
    <xf numFmtId="0" fontId="3" fillId="0" borderId="0"/>
    <xf numFmtId="0" fontId="8" fillId="0" borderId="0"/>
    <xf numFmtId="0" fontId="6" fillId="0" borderId="0"/>
    <xf numFmtId="0" fontId="9" fillId="0" borderId="0"/>
    <xf numFmtId="0" fontId="4" fillId="0" borderId="0"/>
    <xf numFmtId="0" fontId="9" fillId="0" borderId="0"/>
    <xf numFmtId="0" fontId="6" fillId="0" borderId="0"/>
    <xf numFmtId="0" fontId="4" fillId="0" borderId="0"/>
    <xf numFmtId="0" fontId="6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42">
    <xf numFmtId="0" fontId="0" fillId="0" borderId="0" xfId="0"/>
    <xf numFmtId="0" fontId="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/>
    <xf numFmtId="167" fontId="1" fillId="2" borderId="1" xfId="0" applyNumberFormat="1" applyFont="1" applyFill="1" applyBorder="1" applyAlignment="1">
      <alignment vertical="center" wrapText="1"/>
    </xf>
    <xf numFmtId="0" fontId="0" fillId="0" borderId="1" xfId="0" applyBorder="1" applyAlignment="1"/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/>
    <xf numFmtId="167" fontId="1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0" xfId="0" applyFont="1" applyBorder="1"/>
    <xf numFmtId="167" fontId="1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/>
    <xf numFmtId="0" fontId="19" fillId="0" borderId="0" xfId="0" applyFont="1" applyBorder="1" applyAlignment="1">
      <alignment wrapText="1"/>
    </xf>
    <xf numFmtId="0" fontId="15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top" wrapText="1"/>
    </xf>
    <xf numFmtId="0" fontId="1" fillId="0" borderId="0" xfId="0" applyFont="1"/>
    <xf numFmtId="168" fontId="1" fillId="2" borderId="1" xfId="0" applyNumberFormat="1" applyFont="1" applyFill="1" applyBorder="1" applyAlignment="1">
      <alignment horizontal="center" vertical="center" wrapText="1"/>
    </xf>
    <xf numFmtId="168" fontId="0" fillId="0" borderId="1" xfId="0" applyNumberFormat="1" applyBorder="1"/>
    <xf numFmtId="168" fontId="1" fillId="2" borderId="3" xfId="0" applyNumberFormat="1" applyFont="1" applyFill="1" applyBorder="1" applyAlignment="1">
      <alignment horizontal="center" vertical="center" wrapText="1"/>
    </xf>
    <xf numFmtId="168" fontId="2" fillId="2" borderId="1" xfId="0" applyNumberFormat="1" applyFont="1" applyFill="1" applyBorder="1" applyAlignment="1">
      <alignment horizontal="center" vertical="center" wrapText="1"/>
    </xf>
    <xf numFmtId="168" fontId="1" fillId="2" borderId="1" xfId="0" applyNumberFormat="1" applyFont="1" applyFill="1" applyBorder="1" applyAlignment="1">
      <alignment vertical="center" wrapText="1"/>
    </xf>
    <xf numFmtId="168" fontId="11" fillId="0" borderId="1" xfId="0" applyNumberFormat="1" applyFont="1" applyBorder="1" applyAlignment="1"/>
    <xf numFmtId="168" fontId="12" fillId="0" borderId="3" xfId="0" applyNumberFormat="1" applyFont="1" applyFill="1" applyBorder="1" applyAlignment="1">
      <alignment horizontal="center" vertical="center" wrapText="1"/>
    </xf>
    <xf numFmtId="168" fontId="13" fillId="0" borderId="3" xfId="0" applyNumberFormat="1" applyFont="1" applyFill="1" applyBorder="1" applyAlignment="1">
      <alignment horizontal="center" vertical="center" wrapText="1"/>
    </xf>
    <xf numFmtId="168" fontId="14" fillId="0" borderId="3" xfId="0" applyNumberFormat="1" applyFont="1" applyFill="1" applyBorder="1" applyAlignment="1">
      <alignment horizontal="center" vertical="center" wrapText="1"/>
    </xf>
    <xf numFmtId="168" fontId="1" fillId="0" borderId="1" xfId="0" applyNumberFormat="1" applyFont="1" applyBorder="1" applyAlignment="1">
      <alignment vertical="top" wrapText="1"/>
    </xf>
    <xf numFmtId="168" fontId="13" fillId="4" borderId="1" xfId="0" applyNumberFormat="1" applyFont="1" applyFill="1" applyBorder="1" applyAlignment="1">
      <alignment horizontal="left" vertical="top" wrapText="1"/>
    </xf>
    <xf numFmtId="168" fontId="20" fillId="4" borderId="1" xfId="0" applyNumberFormat="1" applyFont="1" applyFill="1" applyBorder="1" applyAlignment="1">
      <alignment horizontal="left" vertical="top" wrapText="1"/>
    </xf>
    <xf numFmtId="168" fontId="1" fillId="3" borderId="1" xfId="0" applyNumberFormat="1" applyFont="1" applyFill="1" applyBorder="1" applyAlignment="1">
      <alignment horizontal="left" vertical="center" wrapText="1"/>
    </xf>
    <xf numFmtId="168" fontId="1" fillId="2" borderId="1" xfId="0" applyNumberFormat="1" applyFont="1" applyFill="1" applyBorder="1" applyAlignment="1">
      <alignment horizontal="left" vertical="center" wrapText="1"/>
    </xf>
    <xf numFmtId="168" fontId="13" fillId="3" borderId="1" xfId="0" applyNumberFormat="1" applyFont="1" applyFill="1" applyBorder="1" applyAlignment="1">
      <alignment horizontal="left" vertical="center" wrapText="1"/>
    </xf>
    <xf numFmtId="168" fontId="1" fillId="3" borderId="1" xfId="0" applyNumberFormat="1" applyFont="1" applyFill="1" applyBorder="1" applyAlignment="1">
      <alignment horizontal="left" vertical="top" wrapText="1"/>
    </xf>
    <xf numFmtId="168" fontId="20" fillId="4" borderId="1" xfId="0" applyNumberFormat="1" applyFont="1" applyFill="1" applyBorder="1" applyAlignment="1">
      <alignment horizontal="left" vertical="center" wrapText="1"/>
    </xf>
    <xf numFmtId="168" fontId="20" fillId="3" borderId="1" xfId="0" applyNumberFormat="1" applyFont="1" applyFill="1" applyBorder="1" applyAlignment="1">
      <alignment horizontal="left" vertical="center" wrapText="1"/>
    </xf>
    <xf numFmtId="169" fontId="13" fillId="0" borderId="1" xfId="0" applyNumberFormat="1" applyFont="1" applyFill="1" applyBorder="1" applyAlignment="1">
      <alignment horizontal="center" vertical="center" wrapText="1"/>
    </xf>
    <xf numFmtId="169" fontId="13" fillId="0" borderId="6" xfId="0" applyNumberFormat="1" applyFont="1" applyFill="1" applyBorder="1" applyAlignment="1">
      <alignment horizontal="center" vertical="center" wrapText="1"/>
    </xf>
    <xf numFmtId="169" fontId="1" fillId="2" borderId="1" xfId="0" applyNumberFormat="1" applyFont="1" applyFill="1" applyBorder="1" applyAlignment="1">
      <alignment horizontal="center" vertical="center" wrapText="1"/>
    </xf>
    <xf numFmtId="169" fontId="1" fillId="2" borderId="3" xfId="0" applyNumberFormat="1" applyFont="1" applyFill="1" applyBorder="1" applyAlignment="1">
      <alignment horizontal="center" vertical="center" wrapText="1"/>
    </xf>
    <xf numFmtId="169" fontId="13" fillId="0" borderId="1" xfId="15" applyNumberFormat="1" applyFont="1" applyFill="1" applyBorder="1" applyAlignment="1">
      <alignment horizontal="center" vertical="center" wrapText="1"/>
    </xf>
    <xf numFmtId="169" fontId="13" fillId="0" borderId="3" xfId="0" applyNumberFormat="1" applyFont="1" applyFill="1" applyBorder="1" applyAlignment="1">
      <alignment horizontal="center" vertical="center" wrapText="1"/>
    </xf>
    <xf numFmtId="169" fontId="14" fillId="0" borderId="1" xfId="0" applyNumberFormat="1" applyFont="1" applyFill="1" applyBorder="1" applyAlignment="1">
      <alignment horizontal="center" vertical="center" wrapText="1"/>
    </xf>
    <xf numFmtId="169" fontId="20" fillId="4" borderId="1" xfId="0" applyNumberFormat="1" applyFont="1" applyFill="1" applyBorder="1" applyAlignment="1">
      <alignment horizontal="center" vertical="top" wrapText="1"/>
    </xf>
    <xf numFmtId="169" fontId="0" fillId="0" borderId="1" xfId="0" applyNumberFormat="1" applyFont="1" applyBorder="1"/>
    <xf numFmtId="169" fontId="22" fillId="0" borderId="1" xfId="0" applyNumberFormat="1" applyFont="1" applyBorder="1" applyAlignment="1">
      <alignment horizontal="center"/>
    </xf>
    <xf numFmtId="169" fontId="1" fillId="3" borderId="1" xfId="0" applyNumberFormat="1" applyFont="1" applyFill="1" applyBorder="1" applyAlignment="1">
      <alignment horizontal="center" vertical="center" wrapText="1"/>
    </xf>
    <xf numFmtId="169" fontId="0" fillId="3" borderId="1" xfId="0" applyNumberFormat="1" applyFont="1" applyFill="1" applyBorder="1"/>
    <xf numFmtId="169" fontId="22" fillId="3" borderId="1" xfId="0" applyNumberFormat="1" applyFont="1" applyFill="1" applyBorder="1" applyAlignment="1">
      <alignment horizontal="center"/>
    </xf>
    <xf numFmtId="169" fontId="1" fillId="3" borderId="1" xfId="0" applyNumberFormat="1" applyFont="1" applyFill="1" applyBorder="1" applyAlignment="1">
      <alignment horizontal="center"/>
    </xf>
    <xf numFmtId="169" fontId="1" fillId="0" borderId="1" xfId="0" applyNumberFormat="1" applyFont="1" applyBorder="1" applyAlignment="1">
      <alignment horizontal="center"/>
    </xf>
    <xf numFmtId="169" fontId="20" fillId="4" borderId="1" xfId="0" applyNumberFormat="1" applyFont="1" applyFill="1" applyBorder="1" applyAlignment="1">
      <alignment horizontal="center" vertical="center" wrapText="1"/>
    </xf>
    <xf numFmtId="169" fontId="20" fillId="3" borderId="1" xfId="0" applyNumberFormat="1" applyFont="1" applyFill="1" applyBorder="1" applyAlignment="1">
      <alignment horizontal="center" vertical="center" wrapText="1"/>
    </xf>
    <xf numFmtId="169" fontId="17" fillId="2" borderId="1" xfId="0" applyNumberFormat="1" applyFont="1" applyFill="1" applyBorder="1" applyAlignment="1">
      <alignment horizontal="center" vertical="center" wrapText="1"/>
    </xf>
    <xf numFmtId="169" fontId="17" fillId="0" borderId="1" xfId="0" applyNumberFormat="1" applyFont="1" applyBorder="1" applyAlignment="1">
      <alignment horizontal="center" vertical="center"/>
    </xf>
    <xf numFmtId="169" fontId="17" fillId="0" borderId="1" xfId="0" applyNumberFormat="1" applyFont="1" applyBorder="1" applyAlignment="1">
      <alignment horizontal="center"/>
    </xf>
    <xf numFmtId="169" fontId="13" fillId="3" borderId="1" xfId="0" applyNumberFormat="1" applyFont="1" applyFill="1" applyBorder="1" applyAlignment="1">
      <alignment horizontal="center" vertical="center" wrapText="1"/>
    </xf>
    <xf numFmtId="168" fontId="1" fillId="3" borderId="1" xfId="0" applyNumberFormat="1" applyFont="1" applyFill="1" applyBorder="1" applyAlignment="1">
      <alignment horizontal="center" vertical="center" wrapText="1"/>
    </xf>
    <xf numFmtId="169" fontId="1" fillId="0" borderId="1" xfId="0" applyNumberFormat="1" applyFont="1" applyBorder="1" applyAlignment="1">
      <alignment horizontal="center" vertical="top" wrapText="1"/>
    </xf>
    <xf numFmtId="168" fontId="0" fillId="3" borderId="1" xfId="0" applyNumberFormat="1" applyFill="1" applyBorder="1"/>
    <xf numFmtId="0" fontId="23" fillId="0" borderId="0" xfId="0" applyFont="1" applyBorder="1"/>
    <xf numFmtId="167" fontId="23" fillId="2" borderId="0" xfId="0" applyNumberFormat="1" applyFont="1" applyFill="1" applyBorder="1" applyAlignment="1">
      <alignment vertical="center" wrapText="1"/>
    </xf>
    <xf numFmtId="0" fontId="23" fillId="0" borderId="0" xfId="0" applyFont="1"/>
    <xf numFmtId="170" fontId="1" fillId="0" borderId="1" xfId="0" applyNumberFormat="1" applyFont="1" applyBorder="1" applyAlignment="1">
      <alignment horizontal="center" vertical="top" wrapText="1"/>
    </xf>
    <xf numFmtId="168" fontId="1" fillId="3" borderId="1" xfId="0" applyNumberFormat="1" applyFont="1" applyFill="1" applyBorder="1" applyAlignment="1">
      <alignment vertical="center" wrapText="1"/>
    </xf>
    <xf numFmtId="169" fontId="13" fillId="3" borderId="6" xfId="0" applyNumberFormat="1" applyFont="1" applyFill="1" applyBorder="1" applyAlignment="1">
      <alignment horizontal="center" vertical="center" wrapText="1"/>
    </xf>
    <xf numFmtId="168" fontId="13" fillId="0" borderId="1" xfId="0" applyNumberFormat="1" applyFont="1" applyFill="1" applyBorder="1" applyAlignment="1">
      <alignment horizontal="left" vertical="center" wrapText="1"/>
    </xf>
    <xf numFmtId="168" fontId="13" fillId="0" borderId="6" xfId="0" applyNumberFormat="1" applyFont="1" applyFill="1" applyBorder="1" applyAlignment="1">
      <alignment horizontal="left" vertical="center" wrapText="1"/>
    </xf>
    <xf numFmtId="168" fontId="13" fillId="3" borderId="6" xfId="0" applyNumberFormat="1" applyFont="1" applyFill="1" applyBorder="1" applyAlignment="1">
      <alignment horizontal="left" vertical="center" wrapText="1"/>
    </xf>
    <xf numFmtId="169" fontId="1" fillId="0" borderId="1" xfId="0" applyNumberFormat="1" applyFont="1" applyBorder="1" applyAlignment="1">
      <alignment horizontal="center" vertical="center"/>
    </xf>
    <xf numFmtId="168" fontId="1" fillId="3" borderId="1" xfId="0" applyNumberFormat="1" applyFont="1" applyFill="1" applyBorder="1" applyAlignment="1">
      <alignment vertical="top" wrapText="1"/>
    </xf>
    <xf numFmtId="170" fontId="1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168" fontId="1" fillId="3" borderId="3" xfId="0" applyNumberFormat="1" applyFont="1" applyFill="1" applyBorder="1" applyAlignment="1">
      <alignment horizontal="center" vertical="center" wrapText="1"/>
    </xf>
    <xf numFmtId="168" fontId="14" fillId="3" borderId="3" xfId="0" applyNumberFormat="1" applyFont="1" applyFill="1" applyBorder="1" applyAlignment="1">
      <alignment horizontal="center" vertical="center" wrapText="1"/>
    </xf>
    <xf numFmtId="168" fontId="13" fillId="3" borderId="3" xfId="0" applyNumberFormat="1" applyFont="1" applyFill="1" applyBorder="1" applyAlignment="1">
      <alignment horizontal="center" vertical="center" wrapText="1"/>
    </xf>
    <xf numFmtId="168" fontId="12" fillId="3" borderId="3" xfId="0" applyNumberFormat="1" applyFont="1" applyFill="1" applyBorder="1" applyAlignment="1">
      <alignment horizontal="center" vertical="center" wrapText="1"/>
    </xf>
    <xf numFmtId="169" fontId="13" fillId="3" borderId="7" xfId="0" applyNumberFormat="1" applyFont="1" applyFill="1" applyBorder="1" applyAlignment="1">
      <alignment horizontal="center" vertical="center" wrapText="1"/>
    </xf>
    <xf numFmtId="168" fontId="5" fillId="3" borderId="1" xfId="0" applyNumberFormat="1" applyFont="1" applyFill="1" applyBorder="1"/>
    <xf numFmtId="0" fontId="5" fillId="3" borderId="0" xfId="0" applyFont="1" applyFill="1"/>
    <xf numFmtId="168" fontId="21" fillId="4" borderId="5" xfId="0" applyNumberFormat="1" applyFont="1" applyFill="1" applyBorder="1" applyAlignment="1">
      <alignment horizontal="center" vertical="center" wrapText="1"/>
    </xf>
    <xf numFmtId="168" fontId="20" fillId="4" borderId="3" xfId="0" applyNumberFormat="1" applyFont="1" applyFill="1" applyBorder="1" applyAlignment="1">
      <alignment horizontal="center" vertical="center" wrapText="1"/>
    </xf>
    <xf numFmtId="168" fontId="20" fillId="4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168" fontId="17" fillId="2" borderId="5" xfId="0" applyNumberFormat="1" applyFont="1" applyFill="1" applyBorder="1" applyAlignment="1">
      <alignment horizontal="center" vertical="center" wrapText="1"/>
    </xf>
    <xf numFmtId="168" fontId="17" fillId="2" borderId="3" xfId="0" applyNumberFormat="1" applyFont="1" applyFill="1" applyBorder="1" applyAlignment="1">
      <alignment horizontal="center" vertical="center" wrapText="1"/>
    </xf>
    <xf numFmtId="168" fontId="17" fillId="2" borderId="4" xfId="0" applyNumberFormat="1" applyFont="1" applyFill="1" applyBorder="1" applyAlignment="1">
      <alignment horizontal="center" vertical="center" wrapText="1"/>
    </xf>
    <xf numFmtId="168" fontId="2" fillId="2" borderId="3" xfId="0" applyNumberFormat="1" applyFont="1" applyFill="1" applyBorder="1" applyAlignment="1">
      <alignment horizontal="center" vertical="center" wrapText="1"/>
    </xf>
    <xf numFmtId="168" fontId="2" fillId="2" borderId="4" xfId="0" applyNumberFormat="1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8" fontId="17" fillId="2" borderId="5" xfId="0" applyNumberFormat="1" applyFont="1" applyFill="1" applyBorder="1" applyAlignment="1">
      <alignment horizontal="center" vertical="center"/>
    </xf>
    <xf numFmtId="168" fontId="17" fillId="2" borderId="3" xfId="0" applyNumberFormat="1" applyFont="1" applyFill="1" applyBorder="1" applyAlignment="1">
      <alignment horizontal="center" vertical="center"/>
    </xf>
    <xf numFmtId="168" fontId="17" fillId="2" borderId="4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/>
    <xf numFmtId="166" fontId="17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/>
    <xf numFmtId="168" fontId="17" fillId="0" borderId="5" xfId="0" applyNumberFormat="1" applyFont="1" applyBorder="1" applyAlignment="1">
      <alignment horizontal="center" vertical="top" wrapText="1"/>
    </xf>
    <xf numFmtId="168" fontId="18" fillId="0" borderId="3" xfId="0" applyNumberFormat="1" applyFont="1" applyBorder="1" applyAlignment="1">
      <alignment horizontal="center" vertical="top" wrapText="1"/>
    </xf>
    <xf numFmtId="168" fontId="18" fillId="0" borderId="4" xfId="0" applyNumberFormat="1" applyFont="1" applyBorder="1" applyAlignment="1">
      <alignment horizontal="center" vertical="top" wrapText="1"/>
    </xf>
    <xf numFmtId="168" fontId="14" fillId="0" borderId="5" xfId="0" applyNumberFormat="1" applyFont="1" applyFill="1" applyBorder="1" applyAlignment="1">
      <alignment horizontal="center" vertical="center" wrapText="1"/>
    </xf>
    <xf numFmtId="168" fontId="14" fillId="0" borderId="3" xfId="0" applyNumberFormat="1" applyFont="1" applyFill="1" applyBorder="1" applyAlignment="1">
      <alignment horizontal="center" vertical="center" wrapText="1"/>
    </xf>
    <xf numFmtId="168" fontId="14" fillId="0" borderId="4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7" fontId="17" fillId="2" borderId="5" xfId="0" applyNumberFormat="1" applyFont="1" applyFill="1" applyBorder="1" applyAlignment="1">
      <alignment horizontal="center" vertical="center" wrapText="1"/>
    </xf>
    <xf numFmtId="167" fontId="17" fillId="2" borderId="3" xfId="0" applyNumberFormat="1" applyFont="1" applyFill="1" applyBorder="1" applyAlignment="1">
      <alignment horizontal="center" vertical="center" wrapText="1"/>
    </xf>
    <xf numFmtId="167" fontId="17" fillId="2" borderId="4" xfId="0" applyNumberFormat="1" applyFont="1" applyFill="1" applyBorder="1" applyAlignment="1">
      <alignment horizontal="center" vertical="center" wrapText="1"/>
    </xf>
    <xf numFmtId="167" fontId="2" fillId="2" borderId="5" xfId="0" applyNumberFormat="1" applyFont="1" applyFill="1" applyBorder="1" applyAlignment="1">
      <alignment horizontal="center" vertical="center" wrapText="1"/>
    </xf>
    <xf numFmtId="167" fontId="2" fillId="2" borderId="3" xfId="0" applyNumberFormat="1" applyFont="1" applyFill="1" applyBorder="1" applyAlignment="1">
      <alignment horizontal="center" vertical="center" wrapText="1"/>
    </xf>
    <xf numFmtId="167" fontId="2" fillId="2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4" xfId="0" applyBorder="1" applyAlignment="1"/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/>
    <xf numFmtId="0" fontId="2" fillId="2" borderId="5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1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8" fontId="13" fillId="0" borderId="3" xfId="0" applyNumberFormat="1" applyFont="1" applyFill="1" applyBorder="1" applyAlignment="1">
      <alignment horizontal="center" vertical="center" wrapText="1"/>
    </xf>
    <xf numFmtId="168" fontId="13" fillId="0" borderId="4" xfId="0" applyNumberFormat="1" applyFont="1" applyFill="1" applyBorder="1" applyAlignment="1">
      <alignment horizontal="center" vertical="center" wrapText="1"/>
    </xf>
    <xf numFmtId="168" fontId="16" fillId="0" borderId="3" xfId="0" applyNumberFormat="1" applyFont="1" applyFill="1" applyBorder="1" applyAlignment="1">
      <alignment horizontal="center" vertical="center" wrapText="1"/>
    </xf>
    <xf numFmtId="168" fontId="16" fillId="0" borderId="4" xfId="0" applyNumberFormat="1" applyFont="1" applyFill="1" applyBorder="1" applyAlignment="1">
      <alignment horizontal="center" vertical="center" wrapText="1"/>
    </xf>
    <xf numFmtId="168" fontId="1" fillId="2" borderId="3" xfId="0" applyNumberFormat="1" applyFont="1" applyFill="1" applyBorder="1" applyAlignment="1">
      <alignment horizontal="center" vertical="center" wrapText="1"/>
    </xf>
    <xf numFmtId="168" fontId="1" fillId="2" borderId="4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168" fontId="21" fillId="4" borderId="3" xfId="0" applyNumberFormat="1" applyFont="1" applyFill="1" applyBorder="1" applyAlignment="1">
      <alignment horizontal="center" vertical="center" wrapText="1"/>
    </xf>
    <xf numFmtId="168" fontId="21" fillId="4" borderId="4" xfId="0" applyNumberFormat="1" applyFont="1" applyFill="1" applyBorder="1" applyAlignment="1">
      <alignment horizontal="center" vertical="center" wrapText="1"/>
    </xf>
  </cellXfs>
  <cellStyles count="16">
    <cellStyle name="Normal_Доходи" xfId="5"/>
    <cellStyle name="Грошовий" xfId="15" builtinId="4"/>
    <cellStyle name="Звичайний" xfId="0" builtinId="0"/>
    <cellStyle name="Звичайний 2" xfId="6"/>
    <cellStyle name="Звичайний 2 2" xfId="7"/>
    <cellStyle name="Звичайний 3" xfId="8"/>
    <cellStyle name="Звичайний 4" xfId="9"/>
    <cellStyle name="Звичайний 5" xfId="10"/>
    <cellStyle name="Звичайний 6" xfId="11"/>
    <cellStyle name="Звичайний 6 2" xfId="12"/>
    <cellStyle name="Обычный 2" xfId="2"/>
    <cellStyle name="Обычный 2 2" xfId="13"/>
    <cellStyle name="Обычный 3" xfId="4"/>
    <cellStyle name="Обычный 4" xfId="1"/>
    <cellStyle name="Обычный 4 2" xfId="3"/>
    <cellStyle name="Фінансовий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70"/>
  <sheetViews>
    <sheetView showZeros="0" tabSelected="1" view="pageBreakPreview" topLeftCell="A229" zoomScale="70" zoomScaleNormal="90" zoomScaleSheetLayoutView="70" workbookViewId="0">
      <selection activeCell="A9" sqref="A9:E9"/>
    </sheetView>
  </sheetViews>
  <sheetFormatPr defaultRowHeight="14.4" x14ac:dyDescent="0.3"/>
  <cols>
    <col min="1" max="1" width="67.44140625" style="1" customWidth="1"/>
    <col min="2" max="2" width="26" style="1" customWidth="1"/>
    <col min="3" max="3" width="18.6640625" style="1" customWidth="1"/>
    <col min="4" max="4" width="17.44140625" style="1" customWidth="1"/>
    <col min="5" max="5" width="26.44140625" customWidth="1"/>
  </cols>
  <sheetData>
    <row r="2" spans="1:5" ht="18" x14ac:dyDescent="0.35">
      <c r="D2" s="17" t="s">
        <v>62</v>
      </c>
      <c r="E2" s="17"/>
    </row>
    <row r="3" spans="1:5" ht="40.5" customHeight="1" x14ac:dyDescent="0.3">
      <c r="D3" s="111" t="s">
        <v>63</v>
      </c>
      <c r="E3" s="111"/>
    </row>
    <row r="4" spans="1:5" ht="18.75" customHeight="1" x14ac:dyDescent="0.3">
      <c r="D4" s="112" t="s">
        <v>66</v>
      </c>
      <c r="E4" s="112"/>
    </row>
    <row r="5" spans="1:5" ht="18.75" customHeight="1" x14ac:dyDescent="0.3">
      <c r="D5" s="112" t="s">
        <v>144</v>
      </c>
      <c r="E5" s="130"/>
    </row>
    <row r="6" spans="1:5" ht="18.75" customHeight="1" x14ac:dyDescent="0.3">
      <c r="D6" s="112" t="s">
        <v>145</v>
      </c>
      <c r="E6" s="130"/>
    </row>
    <row r="7" spans="1:5" ht="18.75" customHeight="1" x14ac:dyDescent="0.35">
      <c r="D7" s="88" t="s">
        <v>212</v>
      </c>
      <c r="E7" s="88"/>
    </row>
    <row r="8" spans="1:5" ht="15" x14ac:dyDescent="0.25">
      <c r="A8" s="119" t="s">
        <v>64</v>
      </c>
      <c r="B8" s="119"/>
      <c r="C8" s="119"/>
      <c r="D8" s="119"/>
    </row>
    <row r="9" spans="1:5" ht="105.75" customHeight="1" x14ac:dyDescent="0.3">
      <c r="A9" s="125" t="s">
        <v>149</v>
      </c>
      <c r="B9" s="125"/>
      <c r="C9" s="125"/>
      <c r="D9" s="125"/>
      <c r="E9" s="126"/>
    </row>
    <row r="10" spans="1:5" ht="55.5" customHeight="1" x14ac:dyDescent="0.3">
      <c r="A10" s="120" t="s">
        <v>0</v>
      </c>
      <c r="B10" s="120" t="s">
        <v>1</v>
      </c>
      <c r="C10" s="122" t="s">
        <v>2</v>
      </c>
      <c r="D10" s="123"/>
      <c r="E10" s="124"/>
    </row>
    <row r="11" spans="1:5" ht="82.5" customHeight="1" x14ac:dyDescent="0.3">
      <c r="A11" s="121"/>
      <c r="B11" s="120"/>
      <c r="C11" s="2" t="s">
        <v>3</v>
      </c>
      <c r="D11" s="2" t="s">
        <v>6</v>
      </c>
      <c r="E11" s="3" t="s">
        <v>7</v>
      </c>
    </row>
    <row r="12" spans="1:5" ht="18" x14ac:dyDescent="0.3">
      <c r="A12" s="120" t="s">
        <v>10</v>
      </c>
      <c r="B12" s="120"/>
      <c r="C12" s="120"/>
      <c r="D12" s="120"/>
      <c r="E12" s="128"/>
    </row>
    <row r="13" spans="1:5" s="19" customFormat="1" ht="26.25" customHeight="1" x14ac:dyDescent="0.3">
      <c r="A13" s="129" t="s">
        <v>67</v>
      </c>
      <c r="B13" s="129"/>
      <c r="C13" s="129"/>
      <c r="D13" s="129"/>
      <c r="E13" s="104"/>
    </row>
    <row r="14" spans="1:5" ht="18" x14ac:dyDescent="0.3">
      <c r="A14" s="101" t="s">
        <v>68</v>
      </c>
      <c r="B14" s="101"/>
      <c r="C14" s="101"/>
      <c r="D14" s="101"/>
      <c r="E14" s="102"/>
    </row>
    <row r="15" spans="1:5" ht="18.75" x14ac:dyDescent="0.25">
      <c r="A15" s="4"/>
      <c r="B15" s="4"/>
      <c r="C15" s="4"/>
      <c r="D15" s="4"/>
      <c r="E15" s="5"/>
    </row>
    <row r="16" spans="1:5" ht="18.75" x14ac:dyDescent="0.25">
      <c r="A16" s="4"/>
      <c r="B16" s="4"/>
      <c r="C16" s="4"/>
      <c r="D16" s="4"/>
      <c r="E16" s="5"/>
    </row>
    <row r="17" spans="1:5" ht="18.75" x14ac:dyDescent="0.25">
      <c r="A17" s="6" t="s">
        <v>4</v>
      </c>
      <c r="B17" s="4"/>
      <c r="C17" s="4"/>
      <c r="D17" s="4"/>
      <c r="E17" s="5"/>
    </row>
    <row r="18" spans="1:5" ht="18" x14ac:dyDescent="0.3">
      <c r="A18" s="6" t="s">
        <v>5</v>
      </c>
      <c r="B18" s="4"/>
      <c r="C18" s="4"/>
      <c r="D18" s="4"/>
      <c r="E18" s="5"/>
    </row>
    <row r="19" spans="1:5" ht="18" x14ac:dyDescent="0.3">
      <c r="A19" s="101" t="s">
        <v>69</v>
      </c>
      <c r="B19" s="101"/>
      <c r="C19" s="101"/>
      <c r="D19" s="101"/>
      <c r="E19" s="102"/>
    </row>
    <row r="20" spans="1:5" ht="18.75" x14ac:dyDescent="0.25">
      <c r="A20" s="4"/>
      <c r="B20" s="4"/>
      <c r="C20" s="4"/>
      <c r="D20" s="4"/>
      <c r="E20" s="5"/>
    </row>
    <row r="21" spans="1:5" ht="18.75" x14ac:dyDescent="0.25">
      <c r="A21" s="4"/>
      <c r="B21" s="4"/>
      <c r="C21" s="4"/>
      <c r="D21" s="4"/>
      <c r="E21" s="5"/>
    </row>
    <row r="22" spans="1:5" ht="18.75" x14ac:dyDescent="0.25">
      <c r="A22" s="6" t="s">
        <v>4</v>
      </c>
      <c r="B22" s="4"/>
      <c r="C22" s="4"/>
      <c r="D22" s="4"/>
      <c r="E22" s="5"/>
    </row>
    <row r="23" spans="1:5" ht="18" x14ac:dyDescent="0.3">
      <c r="A23" s="6" t="s">
        <v>5</v>
      </c>
      <c r="B23" s="3"/>
      <c r="C23" s="3"/>
      <c r="D23" s="3"/>
      <c r="E23" s="7"/>
    </row>
    <row r="24" spans="1:5" ht="36" x14ac:dyDescent="0.3">
      <c r="A24" s="6" t="s">
        <v>8</v>
      </c>
      <c r="B24" s="3"/>
      <c r="C24" s="3"/>
      <c r="D24" s="3"/>
      <c r="E24" s="7"/>
    </row>
    <row r="25" spans="1:5" ht="17.399999999999999" x14ac:dyDescent="0.3">
      <c r="A25" s="103" t="s">
        <v>70</v>
      </c>
      <c r="B25" s="103"/>
      <c r="C25" s="103"/>
      <c r="D25" s="103"/>
      <c r="E25" s="104"/>
    </row>
    <row r="26" spans="1:5" ht="18" x14ac:dyDescent="0.3">
      <c r="A26" s="100" t="s">
        <v>74</v>
      </c>
      <c r="B26" s="101"/>
      <c r="C26" s="101"/>
      <c r="D26" s="101"/>
      <c r="E26" s="102"/>
    </row>
    <row r="27" spans="1:5" ht="18" x14ac:dyDescent="0.3">
      <c r="A27" s="12" t="s">
        <v>71</v>
      </c>
      <c r="B27" s="41">
        <v>3000</v>
      </c>
      <c r="C27" s="4"/>
      <c r="D27" s="4"/>
      <c r="E27" s="5"/>
    </row>
    <row r="28" spans="1:5" ht="18.75" customHeight="1" x14ac:dyDescent="0.3">
      <c r="A28" s="6" t="s">
        <v>5</v>
      </c>
      <c r="B28" s="43">
        <f>B27</f>
        <v>3000</v>
      </c>
      <c r="C28" s="9"/>
      <c r="D28" s="9"/>
      <c r="E28" s="10"/>
    </row>
    <row r="29" spans="1:5" ht="27.75" customHeight="1" x14ac:dyDescent="0.3">
      <c r="A29" s="127" t="s">
        <v>72</v>
      </c>
      <c r="B29" s="95"/>
      <c r="C29" s="95"/>
      <c r="D29" s="95"/>
      <c r="E29" s="96"/>
    </row>
    <row r="30" spans="1:5" ht="17.399999999999999" x14ac:dyDescent="0.3">
      <c r="A30" s="113" t="s">
        <v>73</v>
      </c>
      <c r="B30" s="114"/>
      <c r="C30" s="114"/>
      <c r="D30" s="114"/>
      <c r="E30" s="115"/>
    </row>
    <row r="31" spans="1:5" ht="36" x14ac:dyDescent="0.3">
      <c r="A31" s="69" t="s">
        <v>146</v>
      </c>
      <c r="B31" s="43">
        <v>23420</v>
      </c>
      <c r="C31" s="43"/>
      <c r="D31" s="43"/>
      <c r="E31" s="43">
        <v>12252</v>
      </c>
    </row>
    <row r="32" spans="1:5" ht="18" x14ac:dyDescent="0.3">
      <c r="A32" s="32" t="s">
        <v>5</v>
      </c>
      <c r="B32" s="43">
        <f>B31</f>
        <v>23420</v>
      </c>
      <c r="C32" s="43"/>
      <c r="D32" s="43"/>
      <c r="E32" s="63">
        <f>E31</f>
        <v>12252</v>
      </c>
    </row>
    <row r="33" spans="1:5" ht="23.25" customHeight="1" x14ac:dyDescent="0.3">
      <c r="A33" s="105" t="s">
        <v>75</v>
      </c>
      <c r="B33" s="106"/>
      <c r="C33" s="106"/>
      <c r="D33" s="106"/>
      <c r="E33" s="107"/>
    </row>
    <row r="34" spans="1:5" ht="18.75" customHeight="1" x14ac:dyDescent="0.3">
      <c r="A34" s="105" t="s">
        <v>65</v>
      </c>
      <c r="B34" s="106"/>
      <c r="C34" s="106"/>
      <c r="D34" s="106"/>
      <c r="E34" s="107"/>
    </row>
    <row r="35" spans="1:5" s="77" customFormat="1" ht="36" x14ac:dyDescent="0.3">
      <c r="A35" s="75" t="s">
        <v>150</v>
      </c>
      <c r="B35" s="76">
        <v>10770</v>
      </c>
      <c r="C35" s="51"/>
      <c r="D35" s="51"/>
      <c r="E35" s="51">
        <v>6846</v>
      </c>
    </row>
    <row r="36" spans="1:5" ht="18" x14ac:dyDescent="0.3">
      <c r="A36" s="32" t="s">
        <v>5</v>
      </c>
      <c r="B36" s="68">
        <f>B35</f>
        <v>10770</v>
      </c>
      <c r="C36" s="43"/>
      <c r="D36" s="43"/>
      <c r="E36" s="63">
        <f>E35</f>
        <v>6846</v>
      </c>
    </row>
    <row r="37" spans="1:5" ht="39" customHeight="1" x14ac:dyDescent="0.3">
      <c r="A37" s="27" t="s">
        <v>53</v>
      </c>
      <c r="B37" s="43">
        <f>B32+B36</f>
        <v>34190</v>
      </c>
      <c r="C37" s="41"/>
      <c r="D37" s="43"/>
      <c r="E37" s="74">
        <f>E32+E36</f>
        <v>19098</v>
      </c>
    </row>
    <row r="38" spans="1:5" ht="36" x14ac:dyDescent="0.3">
      <c r="A38" s="27" t="s">
        <v>9</v>
      </c>
      <c r="B38" s="58">
        <f>B28+B37</f>
        <v>37190</v>
      </c>
      <c r="C38" s="42"/>
      <c r="D38" s="43"/>
      <c r="E38" s="59">
        <f>E32+E36</f>
        <v>19098</v>
      </c>
    </row>
    <row r="39" spans="1:5" ht="17.399999999999999" x14ac:dyDescent="0.3">
      <c r="A39" s="113" t="s">
        <v>76</v>
      </c>
      <c r="B39" s="114"/>
      <c r="C39" s="114"/>
      <c r="D39" s="114"/>
      <c r="E39" s="115"/>
    </row>
    <row r="40" spans="1:5" ht="18.75" customHeight="1" x14ac:dyDescent="0.3">
      <c r="A40" s="116" t="s">
        <v>77</v>
      </c>
      <c r="B40" s="117"/>
      <c r="C40" s="117"/>
      <c r="D40" s="117"/>
      <c r="E40" s="118"/>
    </row>
    <row r="41" spans="1:5" ht="17.399999999999999" x14ac:dyDescent="0.3">
      <c r="A41" s="113" t="s">
        <v>78</v>
      </c>
      <c r="B41" s="114"/>
      <c r="C41" s="114"/>
      <c r="D41" s="114"/>
      <c r="E41" s="115"/>
    </row>
    <row r="42" spans="1:5" ht="36" x14ac:dyDescent="0.3">
      <c r="A42" s="37" t="s">
        <v>163</v>
      </c>
      <c r="B42" s="61">
        <v>2825.7</v>
      </c>
      <c r="C42" s="61">
        <v>0.72</v>
      </c>
      <c r="D42" s="62"/>
      <c r="E42" s="64"/>
    </row>
    <row r="43" spans="1:5" ht="36" x14ac:dyDescent="0.3">
      <c r="A43" s="71" t="s">
        <v>164</v>
      </c>
      <c r="B43" s="41">
        <v>3816.2</v>
      </c>
      <c r="C43" s="41">
        <v>1.1000000000000001</v>
      </c>
      <c r="D43" s="23">
        <f>SUBTOTAL(9,D38:D42)</f>
        <v>0</v>
      </c>
      <c r="E43" s="24"/>
    </row>
    <row r="44" spans="1:5" ht="36" x14ac:dyDescent="0.3">
      <c r="A44" s="72" t="s">
        <v>166</v>
      </c>
      <c r="B44" s="42">
        <v>1510.3</v>
      </c>
      <c r="C44" s="43">
        <v>0.4</v>
      </c>
      <c r="D44" s="25"/>
      <c r="E44" s="24"/>
    </row>
    <row r="45" spans="1:5" s="84" customFormat="1" ht="36" x14ac:dyDescent="0.3">
      <c r="A45" s="73" t="s">
        <v>165</v>
      </c>
      <c r="B45" s="82">
        <v>500</v>
      </c>
      <c r="C45" s="61">
        <v>0.1</v>
      </c>
      <c r="D45" s="80"/>
      <c r="E45" s="83"/>
    </row>
    <row r="46" spans="1:5" ht="18" x14ac:dyDescent="0.3">
      <c r="A46" s="35" t="s">
        <v>5</v>
      </c>
      <c r="B46" s="44">
        <f>B42+B43+B44+B45</f>
        <v>8652.2000000000007</v>
      </c>
      <c r="C46" s="41">
        <f>C42+C43+C44+C45</f>
        <v>2.3200000000000003</v>
      </c>
      <c r="D46" s="23"/>
      <c r="E46" s="24"/>
    </row>
    <row r="47" spans="1:5" ht="27.75" customHeight="1" x14ac:dyDescent="0.3">
      <c r="A47" s="97" t="s">
        <v>79</v>
      </c>
      <c r="B47" s="98"/>
      <c r="C47" s="98"/>
      <c r="D47" s="98"/>
      <c r="E47" s="99"/>
    </row>
    <row r="48" spans="1:5" ht="36" x14ac:dyDescent="0.3">
      <c r="A48" s="71" t="s">
        <v>167</v>
      </c>
      <c r="B48" s="41">
        <v>2613</v>
      </c>
      <c r="C48" s="41">
        <v>0.6</v>
      </c>
      <c r="D48" s="26"/>
      <c r="E48" s="24"/>
    </row>
    <row r="49" spans="1:5" ht="36" x14ac:dyDescent="0.3">
      <c r="A49" s="37" t="s">
        <v>209</v>
      </c>
      <c r="B49" s="41">
        <v>5083.8</v>
      </c>
      <c r="C49" s="43">
        <v>1.2</v>
      </c>
      <c r="D49" s="25"/>
      <c r="E49" s="24"/>
    </row>
    <row r="50" spans="1:5" ht="18" x14ac:dyDescent="0.3">
      <c r="A50" s="36" t="s">
        <v>5</v>
      </c>
      <c r="B50" s="43">
        <f>B48+B49</f>
        <v>7696.8</v>
      </c>
      <c r="C50" s="41">
        <f>C48+C49</f>
        <v>1.7999999999999998</v>
      </c>
      <c r="D50" s="26"/>
      <c r="E50" s="24"/>
    </row>
    <row r="51" spans="1:5" ht="17.399999999999999" x14ac:dyDescent="0.3">
      <c r="A51" s="113" t="s">
        <v>80</v>
      </c>
      <c r="B51" s="114"/>
      <c r="C51" s="114"/>
      <c r="D51" s="114"/>
      <c r="E51" s="115"/>
    </row>
    <row r="52" spans="1:5" ht="36" x14ac:dyDescent="0.3">
      <c r="A52" s="71" t="s">
        <v>168</v>
      </c>
      <c r="B52" s="41">
        <v>7544.3</v>
      </c>
      <c r="C52" s="41">
        <v>1.8</v>
      </c>
      <c r="D52" s="23"/>
      <c r="E52" s="24"/>
    </row>
    <row r="53" spans="1:5" ht="36" x14ac:dyDescent="0.3">
      <c r="A53" s="37" t="s">
        <v>169</v>
      </c>
      <c r="B53" s="41">
        <v>2935</v>
      </c>
      <c r="C53" s="43">
        <v>0.9</v>
      </c>
      <c r="D53" s="25"/>
      <c r="E53" s="24"/>
    </row>
    <row r="54" spans="1:5" ht="18" x14ac:dyDescent="0.3">
      <c r="A54" s="36" t="s">
        <v>5</v>
      </c>
      <c r="B54" s="41">
        <f>B52+B53</f>
        <v>10479.299999999999</v>
      </c>
      <c r="C54" s="41">
        <f>C52+C53</f>
        <v>2.7</v>
      </c>
      <c r="D54" s="23"/>
      <c r="E54" s="28"/>
    </row>
    <row r="55" spans="1:5" ht="17.399999999999999" x14ac:dyDescent="0.3">
      <c r="A55" s="89" t="s">
        <v>81</v>
      </c>
      <c r="B55" s="90"/>
      <c r="C55" s="90"/>
      <c r="D55" s="90"/>
      <c r="E55" s="91"/>
    </row>
    <row r="56" spans="1:5" ht="36" x14ac:dyDescent="0.3">
      <c r="A56" s="71" t="s">
        <v>170</v>
      </c>
      <c r="B56" s="45">
        <v>3685.1</v>
      </c>
      <c r="C56" s="42">
        <v>0.9</v>
      </c>
      <c r="D56" s="23"/>
      <c r="E56" s="28"/>
    </row>
    <row r="57" spans="1:5" ht="36" x14ac:dyDescent="0.3">
      <c r="A57" s="72" t="s">
        <v>171</v>
      </c>
      <c r="B57" s="42">
        <v>2231.6999999999998</v>
      </c>
      <c r="C57" s="41">
        <v>0.6</v>
      </c>
      <c r="D57" s="23"/>
      <c r="E57" s="28"/>
    </row>
    <row r="58" spans="1:5" ht="18" x14ac:dyDescent="0.3">
      <c r="A58" s="71" t="s">
        <v>11</v>
      </c>
      <c r="B58" s="41">
        <f>B56+B57</f>
        <v>5916.7999999999993</v>
      </c>
      <c r="C58" s="41">
        <f>C56+C57</f>
        <v>1.5</v>
      </c>
      <c r="D58" s="29"/>
      <c r="E58" s="24"/>
    </row>
    <row r="59" spans="1:5" ht="17.399999999999999" x14ac:dyDescent="0.3">
      <c r="A59" s="89" t="s">
        <v>82</v>
      </c>
      <c r="B59" s="90"/>
      <c r="C59" s="90"/>
      <c r="D59" s="90"/>
      <c r="E59" s="91"/>
    </row>
    <row r="60" spans="1:5" ht="36" x14ac:dyDescent="0.3">
      <c r="A60" s="71" t="s">
        <v>172</v>
      </c>
      <c r="B60" s="41">
        <v>4829</v>
      </c>
      <c r="C60" s="42">
        <v>1</v>
      </c>
      <c r="D60" s="23"/>
      <c r="E60" s="24"/>
    </row>
    <row r="61" spans="1:5" ht="36" x14ac:dyDescent="0.3">
      <c r="A61" s="71" t="s">
        <v>173</v>
      </c>
      <c r="B61" s="41">
        <v>1408.7</v>
      </c>
      <c r="C61" s="41">
        <v>0.3</v>
      </c>
      <c r="D61" s="23"/>
      <c r="E61" s="24"/>
    </row>
    <row r="62" spans="1:5" ht="36" x14ac:dyDescent="0.3">
      <c r="A62" s="72" t="s">
        <v>174</v>
      </c>
      <c r="B62" s="42">
        <v>3987.9</v>
      </c>
      <c r="C62" s="41">
        <v>0.9</v>
      </c>
      <c r="D62" s="29"/>
      <c r="E62" s="24"/>
    </row>
    <row r="63" spans="1:5" s="77" customFormat="1" ht="36" x14ac:dyDescent="0.3">
      <c r="A63" s="73" t="s">
        <v>157</v>
      </c>
      <c r="B63" s="70">
        <v>4700</v>
      </c>
      <c r="C63" s="61">
        <v>1.2</v>
      </c>
      <c r="D63" s="81"/>
      <c r="E63" s="64"/>
    </row>
    <row r="64" spans="1:5" ht="18" x14ac:dyDescent="0.3">
      <c r="A64" s="71" t="s">
        <v>11</v>
      </c>
      <c r="B64" s="41">
        <f>B60+B61+B62+B63</f>
        <v>14925.6</v>
      </c>
      <c r="C64" s="41">
        <f>C60+C61+C62+C63</f>
        <v>3.4000000000000004</v>
      </c>
      <c r="D64" s="23"/>
      <c r="E64" s="24"/>
    </row>
    <row r="65" spans="1:5" ht="19.5" customHeight="1" x14ac:dyDescent="0.3">
      <c r="A65" s="109" t="s">
        <v>83</v>
      </c>
      <c r="B65" s="109"/>
      <c r="C65" s="109"/>
      <c r="D65" s="109"/>
      <c r="E65" s="110"/>
    </row>
    <row r="66" spans="1:5" ht="36" x14ac:dyDescent="0.3">
      <c r="A66" s="37" t="s">
        <v>175</v>
      </c>
      <c r="B66" s="41">
        <v>3991.9</v>
      </c>
      <c r="C66" s="42">
        <v>1.4</v>
      </c>
      <c r="D66" s="23"/>
      <c r="E66" s="24"/>
    </row>
    <row r="67" spans="1:5" ht="36" x14ac:dyDescent="0.3">
      <c r="A67" s="72" t="s">
        <v>176</v>
      </c>
      <c r="B67" s="42">
        <v>3701.7</v>
      </c>
      <c r="C67" s="41">
        <v>0.9</v>
      </c>
      <c r="D67" s="23"/>
      <c r="E67" s="24"/>
    </row>
    <row r="68" spans="1:5" s="77" customFormat="1" ht="36" x14ac:dyDescent="0.3">
      <c r="A68" s="73" t="s">
        <v>156</v>
      </c>
      <c r="B68" s="70">
        <v>1800</v>
      </c>
      <c r="C68" s="61">
        <v>0.4</v>
      </c>
      <c r="D68" s="78"/>
      <c r="E68" s="64"/>
    </row>
    <row r="69" spans="1:5" ht="18" x14ac:dyDescent="0.3">
      <c r="A69" s="71" t="s">
        <v>11</v>
      </c>
      <c r="B69" s="41">
        <f>B66+B67+B68</f>
        <v>9493.6</v>
      </c>
      <c r="C69" s="41">
        <f>C66+C67+C68</f>
        <v>2.6999999999999997</v>
      </c>
      <c r="D69" s="30"/>
      <c r="E69" s="24"/>
    </row>
    <row r="70" spans="1:5" ht="18" x14ac:dyDescent="0.3">
      <c r="A70" s="108" t="s">
        <v>84</v>
      </c>
      <c r="B70" s="133"/>
      <c r="C70" s="133"/>
      <c r="D70" s="133"/>
      <c r="E70" s="134"/>
    </row>
    <row r="71" spans="1:5" ht="36" x14ac:dyDescent="0.3">
      <c r="A71" s="37" t="s">
        <v>177</v>
      </c>
      <c r="B71" s="41">
        <v>3714.7</v>
      </c>
      <c r="C71" s="42">
        <v>0.7</v>
      </c>
      <c r="D71" s="23"/>
      <c r="E71" s="24"/>
    </row>
    <row r="72" spans="1:5" ht="36" x14ac:dyDescent="0.3">
      <c r="A72" s="71" t="s">
        <v>178</v>
      </c>
      <c r="B72" s="41">
        <v>3517.7</v>
      </c>
      <c r="C72" s="41">
        <v>0.8</v>
      </c>
      <c r="D72" s="23"/>
      <c r="E72" s="24"/>
    </row>
    <row r="73" spans="1:5" ht="36" x14ac:dyDescent="0.3">
      <c r="A73" s="72" t="s">
        <v>179</v>
      </c>
      <c r="B73" s="42">
        <v>2328.9</v>
      </c>
      <c r="C73" s="41">
        <v>0.5</v>
      </c>
      <c r="D73" s="30"/>
      <c r="E73" s="24"/>
    </row>
    <row r="74" spans="1:5" s="77" customFormat="1" ht="36" x14ac:dyDescent="0.3">
      <c r="A74" s="73" t="s">
        <v>158</v>
      </c>
      <c r="B74" s="70">
        <v>200</v>
      </c>
      <c r="C74" s="61">
        <v>0.1</v>
      </c>
      <c r="D74" s="80"/>
      <c r="E74" s="64"/>
    </row>
    <row r="75" spans="1:5" s="77" customFormat="1" ht="36" x14ac:dyDescent="0.3">
      <c r="A75" s="73" t="s">
        <v>211</v>
      </c>
      <c r="B75" s="70">
        <v>1300</v>
      </c>
      <c r="C75" s="61">
        <v>0.3</v>
      </c>
      <c r="D75" s="80"/>
      <c r="E75" s="64"/>
    </row>
    <row r="76" spans="1:5" ht="18" x14ac:dyDescent="0.3">
      <c r="A76" s="71" t="s">
        <v>11</v>
      </c>
      <c r="B76" s="41">
        <f>B71+B72+B73+B74+B75</f>
        <v>11061.3</v>
      </c>
      <c r="C76" s="41">
        <f>C71+C72+C73+C74+C75</f>
        <v>2.4</v>
      </c>
      <c r="D76" s="23"/>
      <c r="E76" s="24"/>
    </row>
    <row r="77" spans="1:5" ht="19.5" customHeight="1" x14ac:dyDescent="0.3">
      <c r="A77" s="108" t="s">
        <v>85</v>
      </c>
      <c r="B77" s="109"/>
      <c r="C77" s="109"/>
      <c r="D77" s="109"/>
      <c r="E77" s="110"/>
    </row>
    <row r="78" spans="1:5" ht="36" x14ac:dyDescent="0.3">
      <c r="A78" s="71" t="s">
        <v>180</v>
      </c>
      <c r="B78" s="41">
        <v>3957.9</v>
      </c>
      <c r="C78" s="41">
        <v>1</v>
      </c>
      <c r="D78" s="23"/>
      <c r="E78" s="24"/>
    </row>
    <row r="79" spans="1:5" ht="36" x14ac:dyDescent="0.3">
      <c r="A79" s="72" t="s">
        <v>181</v>
      </c>
      <c r="B79" s="42">
        <v>2902.7</v>
      </c>
      <c r="C79" s="41">
        <v>0.7</v>
      </c>
      <c r="D79" s="30"/>
      <c r="E79" s="24"/>
    </row>
    <row r="80" spans="1:5" s="77" customFormat="1" ht="36" x14ac:dyDescent="0.3">
      <c r="A80" s="73" t="s">
        <v>159</v>
      </c>
      <c r="B80" s="70">
        <v>1800</v>
      </c>
      <c r="C80" s="70">
        <v>0.4</v>
      </c>
      <c r="D80" s="80"/>
      <c r="E80" s="64"/>
    </row>
    <row r="81" spans="1:5" ht="18" x14ac:dyDescent="0.3">
      <c r="A81" s="71" t="s">
        <v>11</v>
      </c>
      <c r="B81" s="41">
        <f>B78+B79+B80</f>
        <v>8660.6</v>
      </c>
      <c r="C81" s="42">
        <f>C78+C79+C80</f>
        <v>2.1</v>
      </c>
      <c r="D81" s="23"/>
      <c r="E81" s="24"/>
    </row>
    <row r="82" spans="1:5" ht="17.399999999999999" x14ac:dyDescent="0.3">
      <c r="A82" s="108" t="s">
        <v>86</v>
      </c>
      <c r="B82" s="109"/>
      <c r="C82" s="109"/>
      <c r="D82" s="109"/>
      <c r="E82" s="110"/>
    </row>
    <row r="83" spans="1:5" ht="54" x14ac:dyDescent="0.3">
      <c r="A83" s="37" t="s">
        <v>182</v>
      </c>
      <c r="B83" s="41">
        <v>6441.8</v>
      </c>
      <c r="C83" s="41">
        <v>1.5</v>
      </c>
      <c r="D83" s="30"/>
      <c r="E83" s="24"/>
    </row>
    <row r="84" spans="1:5" ht="36" x14ac:dyDescent="0.3">
      <c r="A84" s="72" t="s">
        <v>183</v>
      </c>
      <c r="B84" s="42">
        <v>1261.4000000000001</v>
      </c>
      <c r="C84" s="41">
        <v>0.3</v>
      </c>
      <c r="D84" s="23"/>
      <c r="E84" s="24"/>
    </row>
    <row r="85" spans="1:5" ht="18" x14ac:dyDescent="0.3">
      <c r="A85" s="71" t="s">
        <v>11</v>
      </c>
      <c r="B85" s="41">
        <f>B83+B84</f>
        <v>7703.2000000000007</v>
      </c>
      <c r="C85" s="42">
        <f>C83+C84</f>
        <v>1.8</v>
      </c>
      <c r="D85" s="23"/>
      <c r="E85" s="24"/>
    </row>
    <row r="86" spans="1:5" ht="17.399999999999999" x14ac:dyDescent="0.3">
      <c r="A86" s="108" t="s">
        <v>87</v>
      </c>
      <c r="B86" s="109"/>
      <c r="C86" s="109"/>
      <c r="D86" s="109"/>
      <c r="E86" s="110"/>
    </row>
    <row r="87" spans="1:5" ht="36" x14ac:dyDescent="0.3">
      <c r="A87" s="72" t="s">
        <v>184</v>
      </c>
      <c r="B87" s="42">
        <v>4041.7</v>
      </c>
      <c r="C87" s="41">
        <v>0.9</v>
      </c>
      <c r="D87" s="30"/>
      <c r="E87" s="24"/>
    </row>
    <row r="88" spans="1:5" ht="18" x14ac:dyDescent="0.3">
      <c r="A88" s="71" t="s">
        <v>11</v>
      </c>
      <c r="B88" s="41">
        <f>B87</f>
        <v>4041.7</v>
      </c>
      <c r="C88" s="41">
        <f>C87</f>
        <v>0.9</v>
      </c>
      <c r="D88" s="23"/>
      <c r="E88" s="24"/>
    </row>
    <row r="89" spans="1:5" ht="17.399999999999999" x14ac:dyDescent="0.3">
      <c r="A89" s="108" t="s">
        <v>88</v>
      </c>
      <c r="B89" s="109"/>
      <c r="C89" s="109"/>
      <c r="D89" s="109"/>
      <c r="E89" s="110"/>
    </row>
    <row r="90" spans="1:5" ht="36" x14ac:dyDescent="0.3">
      <c r="A90" s="37" t="s">
        <v>185</v>
      </c>
      <c r="B90" s="41">
        <v>4428.8</v>
      </c>
      <c r="C90" s="41">
        <v>1.2</v>
      </c>
      <c r="D90" s="23"/>
      <c r="E90" s="24"/>
    </row>
    <row r="91" spans="1:5" ht="36" x14ac:dyDescent="0.3">
      <c r="A91" s="72" t="s">
        <v>186</v>
      </c>
      <c r="B91" s="42">
        <v>1386</v>
      </c>
      <c r="C91" s="41">
        <v>0.5</v>
      </c>
      <c r="D91" s="31"/>
      <c r="E91" s="24"/>
    </row>
    <row r="92" spans="1:5" ht="18" x14ac:dyDescent="0.3">
      <c r="A92" s="71" t="s">
        <v>11</v>
      </c>
      <c r="B92" s="41">
        <f>B90+B91</f>
        <v>5814.8</v>
      </c>
      <c r="C92" s="41">
        <f>C90+C91</f>
        <v>1.7</v>
      </c>
      <c r="D92" s="23"/>
      <c r="E92" s="24"/>
    </row>
    <row r="93" spans="1:5" ht="18" x14ac:dyDescent="0.3">
      <c r="A93" s="108" t="s">
        <v>89</v>
      </c>
      <c r="B93" s="131"/>
      <c r="C93" s="131"/>
      <c r="D93" s="131"/>
      <c r="E93" s="132"/>
    </row>
    <row r="94" spans="1:5" ht="36" x14ac:dyDescent="0.3">
      <c r="A94" s="37" t="s">
        <v>187</v>
      </c>
      <c r="B94" s="41">
        <v>5703.2</v>
      </c>
      <c r="C94" s="41">
        <v>1.5</v>
      </c>
      <c r="D94" s="23"/>
      <c r="E94" s="24"/>
    </row>
    <row r="95" spans="1:5" ht="36" x14ac:dyDescent="0.3">
      <c r="A95" s="73" t="s">
        <v>188</v>
      </c>
      <c r="B95" s="70">
        <v>4131.3999999999996</v>
      </c>
      <c r="C95" s="61">
        <v>1.2</v>
      </c>
      <c r="D95" s="31"/>
      <c r="E95" s="24"/>
    </row>
    <row r="96" spans="1:5" ht="18" x14ac:dyDescent="0.3">
      <c r="A96" s="71" t="s">
        <v>11</v>
      </c>
      <c r="B96" s="41">
        <f>B94+B95</f>
        <v>9834.5999999999985</v>
      </c>
      <c r="C96" s="41">
        <f>C94+C95</f>
        <v>2.7</v>
      </c>
      <c r="D96" s="23"/>
      <c r="E96" s="24"/>
    </row>
    <row r="97" spans="1:5" ht="17.399999999999999" x14ac:dyDescent="0.3">
      <c r="A97" s="108" t="s">
        <v>90</v>
      </c>
      <c r="B97" s="109"/>
      <c r="C97" s="109"/>
      <c r="D97" s="109"/>
      <c r="E97" s="110"/>
    </row>
    <row r="98" spans="1:5" ht="36" x14ac:dyDescent="0.3">
      <c r="A98" s="71" t="s">
        <v>189</v>
      </c>
      <c r="B98" s="41">
        <v>3934.6</v>
      </c>
      <c r="C98" s="41">
        <v>0.9</v>
      </c>
      <c r="D98" s="23"/>
      <c r="E98" s="24"/>
    </row>
    <row r="99" spans="1:5" ht="36" x14ac:dyDescent="0.3">
      <c r="A99" s="72" t="s">
        <v>190</v>
      </c>
      <c r="B99" s="42">
        <v>4114.7</v>
      </c>
      <c r="C99" s="41">
        <v>0.7</v>
      </c>
      <c r="D99" s="31"/>
      <c r="E99" s="24"/>
    </row>
    <row r="100" spans="1:5" s="77" customFormat="1" ht="36" x14ac:dyDescent="0.3">
      <c r="A100" s="73" t="s">
        <v>161</v>
      </c>
      <c r="B100" s="70">
        <v>700</v>
      </c>
      <c r="C100" s="61">
        <v>0.15</v>
      </c>
      <c r="D100" s="79"/>
      <c r="E100" s="64"/>
    </row>
    <row r="101" spans="1:5" ht="18" x14ac:dyDescent="0.3">
      <c r="A101" s="71" t="s">
        <v>11</v>
      </c>
      <c r="B101" s="41">
        <f>B98+B99+B100</f>
        <v>8749.2999999999993</v>
      </c>
      <c r="C101" s="41">
        <f>C98+C99+C100</f>
        <v>1.75</v>
      </c>
      <c r="D101" s="23"/>
      <c r="E101" s="24"/>
    </row>
    <row r="102" spans="1:5" ht="17.399999999999999" x14ac:dyDescent="0.3">
      <c r="A102" s="108" t="s">
        <v>91</v>
      </c>
      <c r="B102" s="109"/>
      <c r="C102" s="109"/>
      <c r="D102" s="109"/>
      <c r="E102" s="110"/>
    </row>
    <row r="103" spans="1:5" ht="36" x14ac:dyDescent="0.3">
      <c r="A103" s="37" t="s">
        <v>191</v>
      </c>
      <c r="B103" s="41">
        <v>2715.3</v>
      </c>
      <c r="C103" s="42">
        <v>0.8</v>
      </c>
      <c r="D103" s="23"/>
      <c r="E103" s="24"/>
    </row>
    <row r="104" spans="1:5" ht="36" x14ac:dyDescent="0.3">
      <c r="A104" s="73" t="s">
        <v>192</v>
      </c>
      <c r="B104" s="42">
        <v>5121</v>
      </c>
      <c r="C104" s="41">
        <v>1.4</v>
      </c>
      <c r="D104" s="23"/>
      <c r="E104" s="24"/>
    </row>
    <row r="105" spans="1:5" s="77" customFormat="1" ht="36" x14ac:dyDescent="0.3">
      <c r="A105" s="73" t="s">
        <v>162</v>
      </c>
      <c r="B105" s="70">
        <v>500</v>
      </c>
      <c r="C105" s="61">
        <v>0.1</v>
      </c>
      <c r="D105" s="78"/>
      <c r="E105" s="64"/>
    </row>
    <row r="106" spans="1:5" ht="18" x14ac:dyDescent="0.3">
      <c r="A106" s="71" t="s">
        <v>11</v>
      </c>
      <c r="B106" s="41">
        <f>B103+B104+B105</f>
        <v>8336.2999999999993</v>
      </c>
      <c r="C106" s="41">
        <f>C103+C104+C105</f>
        <v>2.3000000000000003</v>
      </c>
      <c r="D106" s="31"/>
      <c r="E106" s="24"/>
    </row>
    <row r="107" spans="1:5" ht="17.399999999999999" x14ac:dyDescent="0.3">
      <c r="A107" s="108" t="s">
        <v>92</v>
      </c>
      <c r="B107" s="109"/>
      <c r="C107" s="109"/>
      <c r="D107" s="109"/>
      <c r="E107" s="110"/>
    </row>
    <row r="108" spans="1:5" ht="36" x14ac:dyDescent="0.3">
      <c r="A108" s="37" t="s">
        <v>193</v>
      </c>
      <c r="B108" s="41">
        <v>6930.7</v>
      </c>
      <c r="C108" s="41">
        <v>2</v>
      </c>
      <c r="D108" s="23"/>
      <c r="E108" s="24"/>
    </row>
    <row r="109" spans="1:5" ht="36" x14ac:dyDescent="0.3">
      <c r="A109" s="37" t="s">
        <v>194</v>
      </c>
      <c r="B109" s="41">
        <v>3635.9</v>
      </c>
      <c r="C109" s="41">
        <v>1</v>
      </c>
      <c r="D109" s="23"/>
      <c r="E109" s="24"/>
    </row>
    <row r="110" spans="1:5" ht="41.25" customHeight="1" x14ac:dyDescent="0.3">
      <c r="A110" s="72" t="s">
        <v>195</v>
      </c>
      <c r="B110" s="70">
        <v>3272</v>
      </c>
      <c r="C110" s="61">
        <v>0.9</v>
      </c>
      <c r="D110" s="23"/>
      <c r="E110" s="24"/>
    </row>
    <row r="111" spans="1:5" ht="18" x14ac:dyDescent="0.3">
      <c r="A111" s="71" t="s">
        <v>11</v>
      </c>
      <c r="B111" s="41">
        <f>B108+B109+B110</f>
        <v>13838.6</v>
      </c>
      <c r="C111" s="41">
        <f>C108+C109+C110</f>
        <v>3.9</v>
      </c>
      <c r="D111" s="31"/>
      <c r="E111" s="24"/>
    </row>
    <row r="112" spans="1:5" ht="17.399999999999999" x14ac:dyDescent="0.3">
      <c r="A112" s="108" t="s">
        <v>93</v>
      </c>
      <c r="B112" s="109"/>
      <c r="C112" s="109"/>
      <c r="D112" s="109"/>
      <c r="E112" s="110"/>
    </row>
    <row r="113" spans="1:5" ht="36" x14ac:dyDescent="0.3">
      <c r="A113" s="71" t="s">
        <v>196</v>
      </c>
      <c r="B113" s="41">
        <v>6591.7</v>
      </c>
      <c r="C113" s="41">
        <v>1.5</v>
      </c>
      <c r="D113" s="23"/>
      <c r="E113" s="24"/>
    </row>
    <row r="114" spans="1:5" ht="36" x14ac:dyDescent="0.3">
      <c r="A114" s="71" t="s">
        <v>197</v>
      </c>
      <c r="B114" s="41">
        <v>2653.7</v>
      </c>
      <c r="C114" s="42">
        <v>0.7</v>
      </c>
      <c r="D114" s="23"/>
      <c r="E114" s="24"/>
    </row>
    <row r="115" spans="1:5" ht="36" x14ac:dyDescent="0.3">
      <c r="A115" s="71" t="s">
        <v>198</v>
      </c>
      <c r="B115" s="41">
        <v>3056.5</v>
      </c>
      <c r="C115" s="41">
        <v>0.7</v>
      </c>
      <c r="D115" s="23"/>
      <c r="E115" s="24"/>
    </row>
    <row r="116" spans="1:5" ht="18" x14ac:dyDescent="0.3">
      <c r="A116" s="71" t="s">
        <v>11</v>
      </c>
      <c r="B116" s="41">
        <f>B113+B114+B115</f>
        <v>12301.9</v>
      </c>
      <c r="C116" s="41">
        <f>C113+C114+C115</f>
        <v>2.9000000000000004</v>
      </c>
      <c r="D116" s="31"/>
      <c r="E116" s="24"/>
    </row>
    <row r="117" spans="1:5" ht="17.399999999999999" x14ac:dyDescent="0.3">
      <c r="A117" s="108" t="s">
        <v>94</v>
      </c>
      <c r="B117" s="109"/>
      <c r="C117" s="109"/>
      <c r="D117" s="109"/>
      <c r="E117" s="110"/>
    </row>
    <row r="118" spans="1:5" ht="36" x14ac:dyDescent="0.3">
      <c r="A118" s="71" t="s">
        <v>199</v>
      </c>
      <c r="B118" s="41">
        <v>1813.1</v>
      </c>
      <c r="C118" s="41">
        <v>0.3</v>
      </c>
      <c r="D118" s="23"/>
      <c r="E118" s="24"/>
    </row>
    <row r="119" spans="1:5" ht="36" x14ac:dyDescent="0.3">
      <c r="A119" s="71" t="s">
        <v>200</v>
      </c>
      <c r="B119" s="41">
        <v>2283.1999999999998</v>
      </c>
      <c r="C119" s="41">
        <v>0.5</v>
      </c>
      <c r="D119" s="23"/>
      <c r="E119" s="24"/>
    </row>
    <row r="120" spans="1:5" ht="55.5" customHeight="1" x14ac:dyDescent="0.3">
      <c r="A120" s="73" t="s">
        <v>201</v>
      </c>
      <c r="B120" s="42">
        <v>3546.5</v>
      </c>
      <c r="C120" s="42">
        <v>0.8</v>
      </c>
      <c r="D120" s="31"/>
      <c r="E120" s="24"/>
    </row>
    <row r="121" spans="1:5" ht="18" x14ac:dyDescent="0.3">
      <c r="A121" s="71" t="s">
        <v>11</v>
      </c>
      <c r="B121" s="41">
        <f>B118+B119+B120</f>
        <v>7642.7999999999993</v>
      </c>
      <c r="C121" s="42">
        <f>C118+C119+C120</f>
        <v>1.6</v>
      </c>
      <c r="D121" s="23"/>
      <c r="E121" s="24"/>
    </row>
    <row r="122" spans="1:5" ht="17.399999999999999" x14ac:dyDescent="0.3">
      <c r="A122" s="108" t="s">
        <v>95</v>
      </c>
      <c r="B122" s="109"/>
      <c r="C122" s="109"/>
      <c r="D122" s="109"/>
      <c r="E122" s="110"/>
    </row>
    <row r="123" spans="1:5" ht="36" x14ac:dyDescent="0.3">
      <c r="A123" s="71" t="s">
        <v>202</v>
      </c>
      <c r="B123" s="41">
        <v>857.1</v>
      </c>
      <c r="C123" s="41">
        <v>0.2</v>
      </c>
      <c r="D123" s="31"/>
      <c r="E123" s="24"/>
    </row>
    <row r="124" spans="1:5" ht="36" x14ac:dyDescent="0.3">
      <c r="A124" s="72" t="s">
        <v>203</v>
      </c>
      <c r="B124" s="42">
        <v>2981.6</v>
      </c>
      <c r="C124" s="41">
        <v>0.7</v>
      </c>
      <c r="D124" s="23"/>
      <c r="E124" s="24"/>
    </row>
    <row r="125" spans="1:5" ht="18" x14ac:dyDescent="0.3">
      <c r="A125" s="71" t="s">
        <v>11</v>
      </c>
      <c r="B125" s="41">
        <f>B123+B124</f>
        <v>3838.7</v>
      </c>
      <c r="C125" s="41">
        <f>C123+C124</f>
        <v>0.89999999999999991</v>
      </c>
      <c r="D125" s="23"/>
      <c r="E125" s="24"/>
    </row>
    <row r="126" spans="1:5" ht="17.399999999999999" x14ac:dyDescent="0.3">
      <c r="A126" s="108" t="s">
        <v>96</v>
      </c>
      <c r="B126" s="109"/>
      <c r="C126" s="109"/>
      <c r="D126" s="109"/>
      <c r="E126" s="110"/>
    </row>
    <row r="127" spans="1:5" ht="36" x14ac:dyDescent="0.3">
      <c r="A127" s="71" t="s">
        <v>204</v>
      </c>
      <c r="B127" s="41">
        <v>3125.3</v>
      </c>
      <c r="C127" s="41">
        <v>1</v>
      </c>
      <c r="D127" s="31"/>
      <c r="E127" s="24"/>
    </row>
    <row r="128" spans="1:5" ht="18" x14ac:dyDescent="0.3">
      <c r="A128" s="71" t="s">
        <v>11</v>
      </c>
      <c r="B128" s="41">
        <f>B127</f>
        <v>3125.3</v>
      </c>
      <c r="C128" s="46">
        <f>C127</f>
        <v>1</v>
      </c>
      <c r="D128" s="23"/>
      <c r="E128" s="24"/>
    </row>
    <row r="129" spans="1:5" ht="17.399999999999999" x14ac:dyDescent="0.3">
      <c r="A129" s="108" t="s">
        <v>97</v>
      </c>
      <c r="B129" s="109"/>
      <c r="C129" s="109"/>
      <c r="D129" s="109"/>
      <c r="E129" s="110"/>
    </row>
    <row r="130" spans="1:5" ht="54" x14ac:dyDescent="0.3">
      <c r="A130" s="71" t="s">
        <v>205</v>
      </c>
      <c r="B130" s="41">
        <v>3780</v>
      </c>
      <c r="C130" s="41">
        <v>0.9</v>
      </c>
      <c r="D130" s="23"/>
      <c r="E130" s="24"/>
    </row>
    <row r="131" spans="1:5" ht="36" x14ac:dyDescent="0.3">
      <c r="A131" s="71" t="s">
        <v>153</v>
      </c>
      <c r="B131" s="41">
        <v>1882.5</v>
      </c>
      <c r="C131" s="41">
        <v>0.5</v>
      </c>
      <c r="D131" s="23"/>
      <c r="E131" s="24"/>
    </row>
    <row r="132" spans="1:5" ht="18" x14ac:dyDescent="0.3">
      <c r="A132" s="71" t="s">
        <v>11</v>
      </c>
      <c r="B132" s="41">
        <f>B130+B131</f>
        <v>5662.5</v>
      </c>
      <c r="C132" s="41">
        <f>C130+C131</f>
        <v>1.4</v>
      </c>
      <c r="D132" s="31"/>
      <c r="E132" s="24"/>
    </row>
    <row r="133" spans="1:5" ht="17.399999999999999" x14ac:dyDescent="0.3">
      <c r="A133" s="108" t="s">
        <v>98</v>
      </c>
      <c r="B133" s="109"/>
      <c r="C133" s="109"/>
      <c r="D133" s="109"/>
      <c r="E133" s="110"/>
    </row>
    <row r="134" spans="1:5" ht="43.5" customHeight="1" x14ac:dyDescent="0.3">
      <c r="A134" s="71" t="s">
        <v>206</v>
      </c>
      <c r="B134" s="41">
        <v>7938.7</v>
      </c>
      <c r="C134" s="41">
        <v>1.8</v>
      </c>
      <c r="D134" s="23"/>
      <c r="E134" s="24"/>
    </row>
    <row r="135" spans="1:5" ht="54.75" customHeight="1" x14ac:dyDescent="0.3">
      <c r="A135" s="71" t="s">
        <v>207</v>
      </c>
      <c r="B135" s="41">
        <v>3648.1</v>
      </c>
      <c r="C135" s="41">
        <v>0.8</v>
      </c>
      <c r="D135" s="23"/>
      <c r="E135" s="24"/>
    </row>
    <row r="136" spans="1:5" ht="36" x14ac:dyDescent="0.3">
      <c r="A136" s="71" t="s">
        <v>154</v>
      </c>
      <c r="B136" s="61">
        <v>2021.1</v>
      </c>
      <c r="C136" s="41">
        <v>0.4</v>
      </c>
      <c r="D136" s="23"/>
      <c r="E136" s="24"/>
    </row>
    <row r="137" spans="1:5" s="77" customFormat="1" ht="36" x14ac:dyDescent="0.3">
      <c r="A137" s="37" t="s">
        <v>160</v>
      </c>
      <c r="B137" s="61">
        <v>1300</v>
      </c>
      <c r="C137" s="61">
        <v>0.3</v>
      </c>
      <c r="D137" s="62"/>
      <c r="E137" s="64"/>
    </row>
    <row r="138" spans="1:5" ht="18" x14ac:dyDescent="0.3">
      <c r="A138" s="71" t="s">
        <v>11</v>
      </c>
      <c r="B138" s="61">
        <f>B134+B135+B136+B137</f>
        <v>14907.9</v>
      </c>
      <c r="C138" s="41">
        <f>C134+C135+C136+C137</f>
        <v>3.3</v>
      </c>
      <c r="D138" s="23"/>
      <c r="E138" s="24"/>
    </row>
    <row r="139" spans="1:5" ht="17.399999999999999" x14ac:dyDescent="0.3">
      <c r="A139" s="108" t="s">
        <v>99</v>
      </c>
      <c r="B139" s="109"/>
      <c r="C139" s="109"/>
      <c r="D139" s="109"/>
      <c r="E139" s="110"/>
    </row>
    <row r="140" spans="1:5" ht="36" x14ac:dyDescent="0.3">
      <c r="A140" s="37" t="s">
        <v>208</v>
      </c>
      <c r="B140" s="41">
        <v>5629.8</v>
      </c>
      <c r="C140" s="61">
        <v>1.1000000000000001</v>
      </c>
      <c r="D140" s="23"/>
      <c r="E140" s="24"/>
    </row>
    <row r="141" spans="1:5" ht="18" x14ac:dyDescent="0.3">
      <c r="A141" s="71" t="s">
        <v>11</v>
      </c>
      <c r="B141" s="41">
        <f>B140</f>
        <v>5629.8</v>
      </c>
      <c r="C141" s="61">
        <f>C140</f>
        <v>1.1000000000000001</v>
      </c>
      <c r="D141" s="23"/>
      <c r="E141" s="24"/>
    </row>
    <row r="142" spans="1:5" ht="36" x14ac:dyDescent="0.3">
      <c r="A142" s="71" t="s">
        <v>12</v>
      </c>
      <c r="B142" s="47">
        <f>B46+B50+B54+B58+B64+B69+B76+B81+B85+B88+B92+B96+B101+B106+B111+B116+B121+B125+B128+B132+B138+B141</f>
        <v>188313.59999999998</v>
      </c>
      <c r="C142" s="47">
        <f>C46+C50+C54+C58+C64+C69+C76+C81+C85+C88+C92+C96+C101+C106+C111+C116+C121+C125+C128+C132+C138+C141</f>
        <v>46.169999999999995</v>
      </c>
      <c r="D142" s="23"/>
      <c r="E142" s="24"/>
    </row>
    <row r="143" spans="1:5" ht="18" x14ac:dyDescent="0.3">
      <c r="A143" s="94" t="s">
        <v>100</v>
      </c>
      <c r="B143" s="95"/>
      <c r="C143" s="95"/>
      <c r="D143" s="95"/>
      <c r="E143" s="96"/>
    </row>
    <row r="144" spans="1:5" s="21" customFormat="1" ht="18" x14ac:dyDescent="0.3">
      <c r="A144" s="137" t="s">
        <v>101</v>
      </c>
      <c r="B144" s="138"/>
      <c r="C144" s="138"/>
      <c r="D144" s="138"/>
      <c r="E144" s="139"/>
    </row>
    <row r="145" spans="1:5" ht="18" x14ac:dyDescent="0.35">
      <c r="A145" s="33" t="s">
        <v>14</v>
      </c>
      <c r="B145" s="48">
        <v>534.70000000000005</v>
      </c>
      <c r="C145" s="43"/>
      <c r="D145" s="49"/>
      <c r="E145" s="50">
        <v>1230</v>
      </c>
    </row>
    <row r="146" spans="1:5" ht="18" x14ac:dyDescent="0.35">
      <c r="A146" s="34" t="s">
        <v>15</v>
      </c>
      <c r="B146" s="48">
        <v>350.5</v>
      </c>
      <c r="C146" s="43"/>
      <c r="D146" s="49"/>
      <c r="E146" s="50">
        <v>800</v>
      </c>
    </row>
    <row r="147" spans="1:5" ht="18" x14ac:dyDescent="0.35">
      <c r="A147" s="34" t="s">
        <v>16</v>
      </c>
      <c r="B147" s="48">
        <v>783.6</v>
      </c>
      <c r="C147" s="43"/>
      <c r="D147" s="49"/>
      <c r="E147" s="50">
        <v>2094</v>
      </c>
    </row>
    <row r="148" spans="1:5" ht="18" x14ac:dyDescent="0.35">
      <c r="A148" s="34" t="s">
        <v>5</v>
      </c>
      <c r="B148" s="48">
        <f>B145+B146+B147</f>
        <v>1668.8000000000002</v>
      </c>
      <c r="C148" s="43"/>
      <c r="D148" s="49"/>
      <c r="E148" s="50">
        <f>E145+E146+E147</f>
        <v>4124</v>
      </c>
    </row>
    <row r="149" spans="1:5" ht="17.399999999999999" x14ac:dyDescent="0.3">
      <c r="A149" s="89" t="s">
        <v>102</v>
      </c>
      <c r="B149" s="90"/>
      <c r="C149" s="90"/>
      <c r="D149" s="90"/>
      <c r="E149" s="91"/>
    </row>
    <row r="150" spans="1:5" ht="18" x14ac:dyDescent="0.35">
      <c r="A150" s="35" t="s">
        <v>44</v>
      </c>
      <c r="B150" s="51">
        <v>578.79999999999995</v>
      </c>
      <c r="C150" s="51"/>
      <c r="D150" s="52"/>
      <c r="E150" s="53">
        <v>958</v>
      </c>
    </row>
    <row r="151" spans="1:5" ht="18" x14ac:dyDescent="0.35">
      <c r="A151" s="35" t="s">
        <v>45</v>
      </c>
      <c r="B151" s="51">
        <v>382.2</v>
      </c>
      <c r="C151" s="51"/>
      <c r="D151" s="52"/>
      <c r="E151" s="53">
        <v>616</v>
      </c>
    </row>
    <row r="152" spans="1:5" ht="18" x14ac:dyDescent="0.35">
      <c r="A152" s="35" t="s">
        <v>49</v>
      </c>
      <c r="B152" s="51">
        <v>708.3</v>
      </c>
      <c r="C152" s="51"/>
      <c r="D152" s="52"/>
      <c r="E152" s="53">
        <v>1244</v>
      </c>
    </row>
    <row r="153" spans="1:5" ht="18" x14ac:dyDescent="0.35">
      <c r="A153" s="36" t="s">
        <v>5</v>
      </c>
      <c r="B153" s="43">
        <f>B150+B151+B152</f>
        <v>1669.3</v>
      </c>
      <c r="C153" s="43"/>
      <c r="D153" s="49"/>
      <c r="E153" s="50">
        <f>E150+E151+E152</f>
        <v>2818</v>
      </c>
    </row>
    <row r="154" spans="1:5" ht="18" x14ac:dyDescent="0.3">
      <c r="A154" s="89" t="s">
        <v>103</v>
      </c>
      <c r="B154" s="92"/>
      <c r="C154" s="92"/>
      <c r="D154" s="92"/>
      <c r="E154" s="93"/>
    </row>
    <row r="155" spans="1:5" ht="18" x14ac:dyDescent="0.35">
      <c r="A155" s="35" t="s">
        <v>147</v>
      </c>
      <c r="B155" s="51">
        <v>1399.1</v>
      </c>
      <c r="C155" s="51"/>
      <c r="D155" s="52"/>
      <c r="E155" s="54">
        <v>3200</v>
      </c>
    </row>
    <row r="156" spans="1:5" ht="18" x14ac:dyDescent="0.35">
      <c r="A156" s="35" t="s">
        <v>56</v>
      </c>
      <c r="B156" s="51">
        <v>788.3</v>
      </c>
      <c r="C156" s="51"/>
      <c r="D156" s="52"/>
      <c r="E156" s="54">
        <v>1800</v>
      </c>
    </row>
    <row r="157" spans="1:5" ht="18" x14ac:dyDescent="0.35">
      <c r="A157" s="35" t="s">
        <v>5</v>
      </c>
      <c r="B157" s="51">
        <f>B155+B156</f>
        <v>2187.3999999999996</v>
      </c>
      <c r="C157" s="51"/>
      <c r="D157" s="52"/>
      <c r="E157" s="54">
        <f>E155+E156</f>
        <v>5000</v>
      </c>
    </row>
    <row r="158" spans="1:5" ht="18" x14ac:dyDescent="0.3">
      <c r="A158" s="89" t="s">
        <v>104</v>
      </c>
      <c r="B158" s="92"/>
      <c r="C158" s="92"/>
      <c r="D158" s="92"/>
      <c r="E158" s="93"/>
    </row>
    <row r="159" spans="1:5" ht="18" x14ac:dyDescent="0.35">
      <c r="A159" s="35" t="s">
        <v>17</v>
      </c>
      <c r="B159" s="51">
        <v>1226.5999999999999</v>
      </c>
      <c r="C159" s="43"/>
      <c r="D159" s="49"/>
      <c r="E159" s="55">
        <v>2100</v>
      </c>
    </row>
    <row r="160" spans="1:5" ht="18" x14ac:dyDescent="0.35">
      <c r="A160" s="36" t="s">
        <v>5</v>
      </c>
      <c r="B160" s="56">
        <f>B159</f>
        <v>1226.5999999999999</v>
      </c>
      <c r="C160" s="43"/>
      <c r="D160" s="49"/>
      <c r="E160" s="55">
        <f>E159</f>
        <v>2100</v>
      </c>
    </row>
    <row r="161" spans="1:5" ht="18" x14ac:dyDescent="0.3">
      <c r="A161" s="89" t="s">
        <v>105</v>
      </c>
      <c r="B161" s="135"/>
      <c r="C161" s="135"/>
      <c r="D161" s="135"/>
      <c r="E161" s="136"/>
    </row>
    <row r="162" spans="1:5" ht="18" x14ac:dyDescent="0.35">
      <c r="A162" s="37" t="s">
        <v>28</v>
      </c>
      <c r="B162" s="56">
        <v>1359.7</v>
      </c>
      <c r="C162" s="43"/>
      <c r="D162" s="49"/>
      <c r="E162" s="55">
        <v>2428</v>
      </c>
    </row>
    <row r="163" spans="1:5" ht="18" x14ac:dyDescent="0.35">
      <c r="A163" s="37" t="s">
        <v>148</v>
      </c>
      <c r="B163" s="56">
        <v>745.4</v>
      </c>
      <c r="C163" s="43"/>
      <c r="D163" s="49"/>
      <c r="E163" s="55">
        <v>1706</v>
      </c>
    </row>
    <row r="164" spans="1:5" ht="18" x14ac:dyDescent="0.35">
      <c r="A164" s="36" t="s">
        <v>5</v>
      </c>
      <c r="B164" s="56">
        <f>B162+B163</f>
        <v>2105.1</v>
      </c>
      <c r="C164" s="43"/>
      <c r="D164" s="49"/>
      <c r="E164" s="55">
        <f>E162+E163</f>
        <v>4134</v>
      </c>
    </row>
    <row r="165" spans="1:5" ht="18" x14ac:dyDescent="0.3">
      <c r="A165" s="89" t="s">
        <v>106</v>
      </c>
      <c r="B165" s="135"/>
      <c r="C165" s="135"/>
      <c r="D165" s="135"/>
      <c r="E165" s="136"/>
    </row>
    <row r="166" spans="1:5" ht="18" x14ac:dyDescent="0.35">
      <c r="A166" s="35" t="s">
        <v>50</v>
      </c>
      <c r="B166" s="57">
        <v>623.4</v>
      </c>
      <c r="C166" s="51"/>
      <c r="D166" s="52"/>
      <c r="E166" s="54">
        <v>1044</v>
      </c>
    </row>
    <row r="167" spans="1:5" ht="18" x14ac:dyDescent="0.35">
      <c r="A167" s="35" t="s">
        <v>51</v>
      </c>
      <c r="B167" s="57">
        <v>624</v>
      </c>
      <c r="C167" s="51"/>
      <c r="D167" s="52"/>
      <c r="E167" s="54">
        <v>1080</v>
      </c>
    </row>
    <row r="168" spans="1:5" ht="18" x14ac:dyDescent="0.35">
      <c r="A168" s="35" t="s">
        <v>57</v>
      </c>
      <c r="B168" s="57">
        <v>392.4</v>
      </c>
      <c r="C168" s="51"/>
      <c r="D168" s="52"/>
      <c r="E168" s="54">
        <v>666</v>
      </c>
    </row>
    <row r="169" spans="1:5" ht="18" x14ac:dyDescent="0.35">
      <c r="A169" s="35" t="s">
        <v>5</v>
      </c>
      <c r="B169" s="57">
        <f>B166+B167+B168</f>
        <v>1639.8000000000002</v>
      </c>
      <c r="C169" s="51"/>
      <c r="D169" s="52"/>
      <c r="E169" s="54">
        <f>E166+E167+E168</f>
        <v>2790</v>
      </c>
    </row>
    <row r="170" spans="1:5" ht="18" x14ac:dyDescent="0.3">
      <c r="A170" s="89" t="s">
        <v>107</v>
      </c>
      <c r="B170" s="135"/>
      <c r="C170" s="135"/>
      <c r="D170" s="135"/>
      <c r="E170" s="136"/>
    </row>
    <row r="171" spans="1:5" ht="18" x14ac:dyDescent="0.35">
      <c r="A171" s="35" t="s">
        <v>108</v>
      </c>
      <c r="B171" s="56">
        <v>776.5</v>
      </c>
      <c r="C171" s="43"/>
      <c r="D171" s="49"/>
      <c r="E171" s="55">
        <v>1300</v>
      </c>
    </row>
    <row r="172" spans="1:5" ht="18" x14ac:dyDescent="0.35">
      <c r="A172" s="35" t="s">
        <v>109</v>
      </c>
      <c r="B172" s="56">
        <v>1195</v>
      </c>
      <c r="C172" s="43"/>
      <c r="D172" s="49"/>
      <c r="E172" s="55">
        <v>2262</v>
      </c>
    </row>
    <row r="173" spans="1:5" ht="18" x14ac:dyDescent="0.35">
      <c r="A173" s="36" t="s">
        <v>5</v>
      </c>
      <c r="B173" s="56">
        <f>B171+B172</f>
        <v>1971.5</v>
      </c>
      <c r="C173" s="43"/>
      <c r="D173" s="49"/>
      <c r="E173" s="55">
        <f>E171+E172</f>
        <v>3562</v>
      </c>
    </row>
    <row r="174" spans="1:5" ht="18" x14ac:dyDescent="0.3">
      <c r="A174" s="89" t="s">
        <v>110</v>
      </c>
      <c r="B174" s="135"/>
      <c r="C174" s="135"/>
      <c r="D174" s="135"/>
      <c r="E174" s="136"/>
    </row>
    <row r="175" spans="1:5" ht="18" x14ac:dyDescent="0.35">
      <c r="A175" s="38" t="s">
        <v>111</v>
      </c>
      <c r="B175" s="51">
        <v>781.8</v>
      </c>
      <c r="C175" s="51"/>
      <c r="D175" s="52"/>
      <c r="E175" s="54">
        <v>1136</v>
      </c>
    </row>
    <row r="176" spans="1:5" ht="18" x14ac:dyDescent="0.35">
      <c r="A176" s="38" t="s">
        <v>47</v>
      </c>
      <c r="B176" s="51">
        <v>788.6</v>
      </c>
      <c r="C176" s="51"/>
      <c r="D176" s="52"/>
      <c r="E176" s="54">
        <v>1482</v>
      </c>
    </row>
    <row r="177" spans="1:5" ht="18" x14ac:dyDescent="0.35">
      <c r="A177" s="35" t="s">
        <v>5</v>
      </c>
      <c r="B177" s="51">
        <f>B175+B176</f>
        <v>1570.4</v>
      </c>
      <c r="C177" s="51"/>
      <c r="D177" s="52"/>
      <c r="E177" s="54">
        <f>E175+E176</f>
        <v>2618</v>
      </c>
    </row>
    <row r="178" spans="1:5" ht="17.399999999999999" x14ac:dyDescent="0.3">
      <c r="A178" s="89" t="s">
        <v>112</v>
      </c>
      <c r="B178" s="90"/>
      <c r="C178" s="90"/>
      <c r="D178" s="90"/>
      <c r="E178" s="91"/>
    </row>
    <row r="179" spans="1:5" ht="18" x14ac:dyDescent="0.35">
      <c r="A179" s="39" t="s">
        <v>113</v>
      </c>
      <c r="B179" s="43">
        <v>727.9</v>
      </c>
      <c r="C179" s="43"/>
      <c r="D179" s="49"/>
      <c r="E179" s="55">
        <v>1036</v>
      </c>
    </row>
    <row r="180" spans="1:5" ht="18" x14ac:dyDescent="0.35">
      <c r="A180" s="39" t="s">
        <v>29</v>
      </c>
      <c r="B180" s="51">
        <v>1000</v>
      </c>
      <c r="C180" s="43"/>
      <c r="D180" s="49"/>
      <c r="E180" s="54">
        <v>2200</v>
      </c>
    </row>
    <row r="181" spans="1:5" ht="18" x14ac:dyDescent="0.35">
      <c r="A181" s="39" t="s">
        <v>5</v>
      </c>
      <c r="B181" s="43">
        <f>B179+B180</f>
        <v>1727.9</v>
      </c>
      <c r="C181" s="43"/>
      <c r="D181" s="49"/>
      <c r="E181" s="55">
        <f>E179+E180</f>
        <v>3236</v>
      </c>
    </row>
    <row r="182" spans="1:5" ht="17.399999999999999" x14ac:dyDescent="0.3">
      <c r="A182" s="85" t="s">
        <v>114</v>
      </c>
      <c r="B182" s="140"/>
      <c r="C182" s="140"/>
      <c r="D182" s="140"/>
      <c r="E182" s="141"/>
    </row>
    <row r="183" spans="1:5" ht="18" x14ac:dyDescent="0.35">
      <c r="A183" s="40" t="s">
        <v>18</v>
      </c>
      <c r="B183" s="51">
        <v>815</v>
      </c>
      <c r="C183" s="51"/>
      <c r="D183" s="52"/>
      <c r="E183" s="54">
        <v>1910</v>
      </c>
    </row>
    <row r="184" spans="1:5" ht="18" x14ac:dyDescent="0.35">
      <c r="A184" s="40" t="s">
        <v>5</v>
      </c>
      <c r="B184" s="51">
        <f>B183</f>
        <v>815</v>
      </c>
      <c r="C184" s="51"/>
      <c r="D184" s="52"/>
      <c r="E184" s="54">
        <f>E183</f>
        <v>1910</v>
      </c>
    </row>
    <row r="185" spans="1:5" ht="17.399999999999999" x14ac:dyDescent="0.3">
      <c r="A185" s="89" t="s">
        <v>115</v>
      </c>
      <c r="B185" s="90"/>
      <c r="C185" s="90"/>
      <c r="D185" s="90"/>
      <c r="E185" s="91"/>
    </row>
    <row r="186" spans="1:5" ht="18" x14ac:dyDescent="0.35">
      <c r="A186" s="35" t="s">
        <v>19</v>
      </c>
      <c r="B186" s="43">
        <v>225</v>
      </c>
      <c r="C186" s="43"/>
      <c r="D186" s="49"/>
      <c r="E186" s="55">
        <v>387</v>
      </c>
    </row>
    <row r="187" spans="1:5" ht="18" x14ac:dyDescent="0.35">
      <c r="A187" s="35" t="s">
        <v>116</v>
      </c>
      <c r="B187" s="43">
        <v>271.89999999999998</v>
      </c>
      <c r="C187" s="43"/>
      <c r="D187" s="49"/>
      <c r="E187" s="55">
        <v>454</v>
      </c>
    </row>
    <row r="188" spans="1:5" ht="18" x14ac:dyDescent="0.35">
      <c r="A188" s="35" t="s">
        <v>117</v>
      </c>
      <c r="B188" s="43">
        <v>407.3</v>
      </c>
      <c r="C188" s="43"/>
      <c r="D188" s="49"/>
      <c r="E188" s="55">
        <v>294</v>
      </c>
    </row>
    <row r="189" spans="1:5" ht="18" x14ac:dyDescent="0.35">
      <c r="A189" s="40" t="s">
        <v>155</v>
      </c>
      <c r="B189" s="43">
        <v>188.2</v>
      </c>
      <c r="C189" s="43"/>
      <c r="D189" s="49"/>
      <c r="E189" s="55">
        <v>96</v>
      </c>
    </row>
    <row r="190" spans="1:5" s="77" customFormat="1" ht="18" x14ac:dyDescent="0.35">
      <c r="A190" s="40" t="s">
        <v>210</v>
      </c>
      <c r="B190" s="51">
        <v>1500</v>
      </c>
      <c r="C190" s="51"/>
      <c r="D190" s="52"/>
      <c r="E190" s="54">
        <v>3150</v>
      </c>
    </row>
    <row r="191" spans="1:5" ht="18" x14ac:dyDescent="0.35">
      <c r="A191" s="39" t="s">
        <v>5</v>
      </c>
      <c r="B191" s="43">
        <f>B186+B187+B188+B189+B190</f>
        <v>2592.4</v>
      </c>
      <c r="C191" s="43"/>
      <c r="D191" s="49"/>
      <c r="E191" s="55">
        <f>E186+E187+E188+E189+E190</f>
        <v>4381</v>
      </c>
    </row>
    <row r="192" spans="1:5" ht="18" x14ac:dyDescent="0.3">
      <c r="A192" s="85" t="s">
        <v>118</v>
      </c>
      <c r="B192" s="86"/>
      <c r="C192" s="86"/>
      <c r="D192" s="86"/>
      <c r="E192" s="87"/>
    </row>
    <row r="193" spans="1:5" ht="18" x14ac:dyDescent="0.35">
      <c r="A193" s="39" t="s">
        <v>52</v>
      </c>
      <c r="B193" s="43">
        <v>1161.4000000000001</v>
      </c>
      <c r="C193" s="43"/>
      <c r="D193" s="49"/>
      <c r="E193" s="55">
        <v>2386</v>
      </c>
    </row>
    <row r="194" spans="1:5" ht="18" x14ac:dyDescent="0.35">
      <c r="A194" s="39" t="s">
        <v>20</v>
      </c>
      <c r="B194" s="43">
        <v>479.3</v>
      </c>
      <c r="C194" s="43"/>
      <c r="D194" s="49"/>
      <c r="E194" s="55">
        <v>924</v>
      </c>
    </row>
    <row r="195" spans="1:5" ht="18" x14ac:dyDescent="0.35">
      <c r="A195" s="39" t="s">
        <v>25</v>
      </c>
      <c r="B195" s="51">
        <v>440.21</v>
      </c>
      <c r="C195" s="43"/>
      <c r="D195" s="49"/>
      <c r="E195" s="54">
        <v>978</v>
      </c>
    </row>
    <row r="196" spans="1:5" ht="18" x14ac:dyDescent="0.35">
      <c r="A196" s="36" t="s">
        <v>5</v>
      </c>
      <c r="B196" s="43">
        <f>B193+B194+B195</f>
        <v>2080.91</v>
      </c>
      <c r="C196" s="43"/>
      <c r="D196" s="49"/>
      <c r="E196" s="55">
        <f>E193+E194+E195</f>
        <v>4288</v>
      </c>
    </row>
    <row r="197" spans="1:5" ht="18" x14ac:dyDescent="0.3">
      <c r="A197" s="89" t="s">
        <v>119</v>
      </c>
      <c r="B197" s="135"/>
      <c r="C197" s="135"/>
      <c r="D197" s="135"/>
      <c r="E197" s="136"/>
    </row>
    <row r="198" spans="1:5" ht="18" x14ac:dyDescent="0.35">
      <c r="A198" s="36" t="s">
        <v>21</v>
      </c>
      <c r="B198" s="43">
        <v>582.20000000000005</v>
      </c>
      <c r="C198" s="43"/>
      <c r="D198" s="49"/>
      <c r="E198" s="50">
        <v>972</v>
      </c>
    </row>
    <row r="199" spans="1:5" ht="18" x14ac:dyDescent="0.35">
      <c r="A199" s="39" t="s">
        <v>46</v>
      </c>
      <c r="B199" s="43">
        <v>290.7</v>
      </c>
      <c r="C199" s="43"/>
      <c r="D199" s="49"/>
      <c r="E199" s="50">
        <v>504</v>
      </c>
    </row>
    <row r="200" spans="1:5" ht="18" x14ac:dyDescent="0.35">
      <c r="A200" s="39" t="s">
        <v>22</v>
      </c>
      <c r="B200" s="43">
        <v>389.2</v>
      </c>
      <c r="C200" s="43"/>
      <c r="D200" s="49"/>
      <c r="E200" s="50">
        <v>666</v>
      </c>
    </row>
    <row r="201" spans="1:5" ht="18" x14ac:dyDescent="0.35">
      <c r="A201" s="39" t="s">
        <v>23</v>
      </c>
      <c r="B201" s="43">
        <v>283.10000000000002</v>
      </c>
      <c r="C201" s="43"/>
      <c r="D201" s="49"/>
      <c r="E201" s="50">
        <v>588</v>
      </c>
    </row>
    <row r="202" spans="1:5" ht="18" x14ac:dyDescent="0.35">
      <c r="A202" s="39" t="s">
        <v>24</v>
      </c>
      <c r="B202" s="43">
        <v>192.3</v>
      </c>
      <c r="C202" s="43"/>
      <c r="D202" s="49"/>
      <c r="E202" s="50">
        <v>318</v>
      </c>
    </row>
    <row r="203" spans="1:5" ht="18" x14ac:dyDescent="0.35">
      <c r="A203" s="39" t="s">
        <v>5</v>
      </c>
      <c r="B203" s="43">
        <f>B198+B199+B200+B201+B202</f>
        <v>1737.5000000000002</v>
      </c>
      <c r="C203" s="43"/>
      <c r="D203" s="49"/>
      <c r="E203" s="50">
        <f>E198+E199+E200+E201+E202</f>
        <v>3048</v>
      </c>
    </row>
    <row r="204" spans="1:5" ht="18" x14ac:dyDescent="0.3">
      <c r="A204" s="85" t="s">
        <v>120</v>
      </c>
      <c r="B204" s="86"/>
      <c r="C204" s="86"/>
      <c r="D204" s="86"/>
      <c r="E204" s="87"/>
    </row>
    <row r="205" spans="1:5" ht="18.75" customHeight="1" x14ac:dyDescent="0.35">
      <c r="A205" s="40" t="s">
        <v>143</v>
      </c>
      <c r="B205" s="51">
        <v>850.4</v>
      </c>
      <c r="C205" s="51"/>
      <c r="D205" s="52"/>
      <c r="E205" s="54">
        <v>2034</v>
      </c>
    </row>
    <row r="206" spans="1:5" ht="18" x14ac:dyDescent="0.35">
      <c r="A206" s="40" t="s">
        <v>121</v>
      </c>
      <c r="B206" s="51">
        <v>838.6</v>
      </c>
      <c r="C206" s="51"/>
      <c r="D206" s="52"/>
      <c r="E206" s="54">
        <v>2262</v>
      </c>
    </row>
    <row r="207" spans="1:5" ht="18" x14ac:dyDescent="0.35">
      <c r="A207" s="40" t="s">
        <v>5</v>
      </c>
      <c r="B207" s="51">
        <f>B205+B206</f>
        <v>1689</v>
      </c>
      <c r="C207" s="51"/>
      <c r="D207" s="52"/>
      <c r="E207" s="54">
        <f>E205+E206</f>
        <v>4296</v>
      </c>
    </row>
    <row r="208" spans="1:5" ht="18" x14ac:dyDescent="0.3">
      <c r="A208" s="85" t="s">
        <v>123</v>
      </c>
      <c r="B208" s="86"/>
      <c r="C208" s="86"/>
      <c r="D208" s="86"/>
      <c r="E208" s="87"/>
    </row>
    <row r="209" spans="1:5" ht="18" x14ac:dyDescent="0.35">
      <c r="A209" s="40" t="s">
        <v>122</v>
      </c>
      <c r="B209" s="51">
        <v>977.6</v>
      </c>
      <c r="C209" s="51"/>
      <c r="D209" s="52"/>
      <c r="E209" s="54">
        <v>1550</v>
      </c>
    </row>
    <row r="210" spans="1:5" ht="18" x14ac:dyDescent="0.35">
      <c r="A210" s="40" t="s">
        <v>26</v>
      </c>
      <c r="B210" s="51">
        <v>756</v>
      </c>
      <c r="C210" s="51"/>
      <c r="D210" s="52"/>
      <c r="E210" s="54">
        <v>1252</v>
      </c>
    </row>
    <row r="211" spans="1:5" ht="18" x14ac:dyDescent="0.35">
      <c r="A211" s="40" t="s">
        <v>27</v>
      </c>
      <c r="B211" s="51">
        <v>993.2</v>
      </c>
      <c r="C211" s="51"/>
      <c r="D211" s="52"/>
      <c r="E211" s="54">
        <v>1989</v>
      </c>
    </row>
    <row r="212" spans="1:5" ht="18" x14ac:dyDescent="0.35">
      <c r="A212" s="39" t="s">
        <v>5</v>
      </c>
      <c r="B212" s="43">
        <f>B209+B210+B211</f>
        <v>2726.8</v>
      </c>
      <c r="C212" s="43"/>
      <c r="D212" s="49"/>
      <c r="E212" s="55">
        <f>E209+E210+E211</f>
        <v>4791</v>
      </c>
    </row>
    <row r="213" spans="1:5" ht="18" x14ac:dyDescent="0.3">
      <c r="A213" s="85" t="s">
        <v>124</v>
      </c>
      <c r="B213" s="86"/>
      <c r="C213" s="86"/>
      <c r="D213" s="86"/>
      <c r="E213" s="87"/>
    </row>
    <row r="214" spans="1:5" ht="18" x14ac:dyDescent="0.35">
      <c r="A214" s="40" t="s">
        <v>48</v>
      </c>
      <c r="B214" s="51">
        <v>417.8</v>
      </c>
      <c r="C214" s="51"/>
      <c r="D214" s="52"/>
      <c r="E214" s="54">
        <v>986</v>
      </c>
    </row>
    <row r="215" spans="1:5" ht="18" x14ac:dyDescent="0.35">
      <c r="A215" s="40" t="s">
        <v>58</v>
      </c>
      <c r="B215" s="51">
        <v>551.9</v>
      </c>
      <c r="C215" s="51"/>
      <c r="D215" s="52"/>
      <c r="E215" s="54">
        <v>1314</v>
      </c>
    </row>
    <row r="216" spans="1:5" ht="18" x14ac:dyDescent="0.35">
      <c r="A216" s="39" t="s">
        <v>125</v>
      </c>
      <c r="B216" s="43">
        <v>151.80000000000001</v>
      </c>
      <c r="C216" s="43"/>
      <c r="D216" s="49"/>
      <c r="E216" s="55">
        <v>200</v>
      </c>
    </row>
    <row r="217" spans="1:5" ht="18" x14ac:dyDescent="0.35">
      <c r="A217" s="39" t="s">
        <v>126</v>
      </c>
      <c r="B217" s="43">
        <v>179.7</v>
      </c>
      <c r="C217" s="43"/>
      <c r="D217" s="49"/>
      <c r="E217" s="55">
        <v>450</v>
      </c>
    </row>
    <row r="218" spans="1:5" ht="18" x14ac:dyDescent="0.35">
      <c r="A218" s="39" t="s">
        <v>127</v>
      </c>
      <c r="B218" s="43">
        <v>522.1</v>
      </c>
      <c r="C218" s="43"/>
      <c r="D218" s="49"/>
      <c r="E218" s="55">
        <v>1187</v>
      </c>
    </row>
    <row r="219" spans="1:5" ht="18" x14ac:dyDescent="0.35">
      <c r="A219" s="39" t="s">
        <v>128</v>
      </c>
      <c r="B219" s="43">
        <v>528.4</v>
      </c>
      <c r="C219" s="43"/>
      <c r="D219" s="49"/>
      <c r="E219" s="55">
        <v>1167</v>
      </c>
    </row>
    <row r="220" spans="1:5" ht="18" x14ac:dyDescent="0.35">
      <c r="A220" s="39" t="s">
        <v>129</v>
      </c>
      <c r="B220" s="51">
        <v>181.4</v>
      </c>
      <c r="C220" s="43"/>
      <c r="D220" s="49"/>
      <c r="E220" s="54">
        <v>396</v>
      </c>
    </row>
    <row r="221" spans="1:5" ht="18" x14ac:dyDescent="0.35">
      <c r="A221" s="39" t="s">
        <v>5</v>
      </c>
      <c r="B221" s="43">
        <f>B214+B215+B216+B217+B218+B219+B220</f>
        <v>2533.1000000000004</v>
      </c>
      <c r="C221" s="43"/>
      <c r="D221" s="49"/>
      <c r="E221" s="55">
        <f>E214+E215+E216+E217+E218+E219+E220</f>
        <v>5700</v>
      </c>
    </row>
    <row r="222" spans="1:5" ht="18" x14ac:dyDescent="0.3">
      <c r="A222" s="85" t="s">
        <v>130</v>
      </c>
      <c r="B222" s="86"/>
      <c r="C222" s="86"/>
      <c r="D222" s="86"/>
      <c r="E222" s="87"/>
    </row>
    <row r="223" spans="1:5" ht="18" x14ac:dyDescent="0.35">
      <c r="A223" s="40" t="s">
        <v>42</v>
      </c>
      <c r="B223" s="51">
        <v>868.9</v>
      </c>
      <c r="C223" s="51"/>
      <c r="D223" s="52"/>
      <c r="E223" s="54">
        <v>1330</v>
      </c>
    </row>
    <row r="224" spans="1:5" ht="18" x14ac:dyDescent="0.35">
      <c r="A224" s="40" t="s">
        <v>43</v>
      </c>
      <c r="B224" s="51">
        <v>767.1</v>
      </c>
      <c r="C224" s="51"/>
      <c r="D224" s="52"/>
      <c r="E224" s="54">
        <v>1170</v>
      </c>
    </row>
    <row r="225" spans="1:5" ht="18" x14ac:dyDescent="0.35">
      <c r="A225" s="40" t="s">
        <v>5</v>
      </c>
      <c r="B225" s="51">
        <f>B223+B224</f>
        <v>1636</v>
      </c>
      <c r="C225" s="51"/>
      <c r="D225" s="52"/>
      <c r="E225" s="54">
        <f>E223+E224</f>
        <v>2500</v>
      </c>
    </row>
    <row r="226" spans="1:5" ht="18" x14ac:dyDescent="0.3">
      <c r="A226" s="85" t="s">
        <v>131</v>
      </c>
      <c r="B226" s="86"/>
      <c r="C226" s="86"/>
      <c r="D226" s="86"/>
      <c r="E226" s="87"/>
    </row>
    <row r="227" spans="1:5" ht="18" x14ac:dyDescent="0.35">
      <c r="A227" s="39" t="s">
        <v>132</v>
      </c>
      <c r="B227" s="43">
        <v>829.7</v>
      </c>
      <c r="C227" s="43"/>
      <c r="D227" s="49"/>
      <c r="E227" s="55">
        <v>1890</v>
      </c>
    </row>
    <row r="228" spans="1:5" ht="18" x14ac:dyDescent="0.35">
      <c r="A228" s="39" t="s">
        <v>133</v>
      </c>
      <c r="B228" s="43">
        <v>121.9</v>
      </c>
      <c r="C228" s="43"/>
      <c r="D228" s="49"/>
      <c r="E228" s="55">
        <v>277</v>
      </c>
    </row>
    <row r="229" spans="1:5" ht="18" x14ac:dyDescent="0.35">
      <c r="A229" s="39" t="s">
        <v>5</v>
      </c>
      <c r="B229" s="43">
        <f>B227+B228</f>
        <v>951.6</v>
      </c>
      <c r="C229" s="43"/>
      <c r="D229" s="49"/>
      <c r="E229" s="55">
        <f>E227+E228</f>
        <v>2167</v>
      </c>
    </row>
    <row r="230" spans="1:5" ht="18" x14ac:dyDescent="0.3">
      <c r="A230" s="85" t="s">
        <v>134</v>
      </c>
      <c r="B230" s="86"/>
      <c r="C230" s="86"/>
      <c r="D230" s="86"/>
      <c r="E230" s="87"/>
    </row>
    <row r="231" spans="1:5" ht="18" x14ac:dyDescent="0.35">
      <c r="A231" s="39" t="s">
        <v>135</v>
      </c>
      <c r="B231" s="43">
        <v>710.8</v>
      </c>
      <c r="C231" s="43"/>
      <c r="D231" s="49"/>
      <c r="E231" s="55">
        <v>1170</v>
      </c>
    </row>
    <row r="232" spans="1:5" ht="18" x14ac:dyDescent="0.35">
      <c r="A232" s="39" t="s">
        <v>5</v>
      </c>
      <c r="B232" s="43">
        <f>B231</f>
        <v>710.8</v>
      </c>
      <c r="C232" s="43"/>
      <c r="D232" s="49"/>
      <c r="E232" s="55">
        <f>E231</f>
        <v>1170</v>
      </c>
    </row>
    <row r="233" spans="1:5" ht="18" x14ac:dyDescent="0.3">
      <c r="A233" s="85" t="s">
        <v>136</v>
      </c>
      <c r="B233" s="86"/>
      <c r="C233" s="86"/>
      <c r="D233" s="86"/>
      <c r="E233" s="87"/>
    </row>
    <row r="234" spans="1:5" ht="18" x14ac:dyDescent="0.35">
      <c r="A234" s="39" t="s">
        <v>137</v>
      </c>
      <c r="B234" s="43">
        <v>1122.8</v>
      </c>
      <c r="C234" s="43"/>
      <c r="D234" s="49"/>
      <c r="E234" s="55">
        <v>1967</v>
      </c>
    </row>
    <row r="235" spans="1:5" ht="18" x14ac:dyDescent="0.35">
      <c r="A235" s="39" t="s">
        <v>5</v>
      </c>
      <c r="B235" s="43">
        <f>B234</f>
        <v>1122.8</v>
      </c>
      <c r="C235" s="43"/>
      <c r="D235" s="49"/>
      <c r="E235" s="55">
        <f>E234</f>
        <v>1967</v>
      </c>
    </row>
    <row r="236" spans="1:5" ht="18" x14ac:dyDescent="0.3">
      <c r="A236" s="85" t="s">
        <v>138</v>
      </c>
      <c r="B236" s="86"/>
      <c r="C236" s="86"/>
      <c r="D236" s="86"/>
      <c r="E236" s="87"/>
    </row>
    <row r="237" spans="1:5" ht="18" x14ac:dyDescent="0.35">
      <c r="A237" s="39" t="s">
        <v>38</v>
      </c>
      <c r="B237" s="43">
        <v>1370.6</v>
      </c>
      <c r="C237" s="43"/>
      <c r="D237" s="49"/>
      <c r="E237" s="55">
        <v>3120</v>
      </c>
    </row>
    <row r="238" spans="1:5" ht="18" x14ac:dyDescent="0.35">
      <c r="A238" s="39" t="s">
        <v>39</v>
      </c>
      <c r="B238" s="43">
        <v>1393.5</v>
      </c>
      <c r="C238" s="43"/>
      <c r="D238" s="49"/>
      <c r="E238" s="55">
        <v>1507.5</v>
      </c>
    </row>
    <row r="239" spans="1:5" ht="18" x14ac:dyDescent="0.35">
      <c r="A239" s="39" t="s">
        <v>5</v>
      </c>
      <c r="B239" s="43">
        <f>B237+B238</f>
        <v>2764.1</v>
      </c>
      <c r="C239" s="43"/>
      <c r="D239" s="49"/>
      <c r="E239" s="55">
        <f>E237+E238</f>
        <v>4627.5</v>
      </c>
    </row>
    <row r="240" spans="1:5" ht="18" x14ac:dyDescent="0.3">
      <c r="A240" s="85" t="s">
        <v>139</v>
      </c>
      <c r="B240" s="86"/>
      <c r="C240" s="86"/>
      <c r="D240" s="86"/>
      <c r="E240" s="87"/>
    </row>
    <row r="241" spans="1:5" ht="18" x14ac:dyDescent="0.35">
      <c r="A241" s="39" t="s">
        <v>30</v>
      </c>
      <c r="B241" s="51">
        <v>560</v>
      </c>
      <c r="C241" s="43"/>
      <c r="D241" s="49"/>
      <c r="E241" s="54">
        <v>1277</v>
      </c>
    </row>
    <row r="242" spans="1:5" ht="18" x14ac:dyDescent="0.35">
      <c r="A242" s="39" t="s">
        <v>31</v>
      </c>
      <c r="B242" s="43">
        <v>144.9</v>
      </c>
      <c r="C242" s="43"/>
      <c r="D242" s="49"/>
      <c r="E242" s="55">
        <v>333</v>
      </c>
    </row>
    <row r="243" spans="1:5" ht="18" x14ac:dyDescent="0.35">
      <c r="A243" s="36" t="s">
        <v>140</v>
      </c>
      <c r="B243" s="51">
        <v>360</v>
      </c>
      <c r="C243" s="43"/>
      <c r="D243" s="49"/>
      <c r="E243" s="54">
        <v>800</v>
      </c>
    </row>
    <row r="244" spans="1:5" ht="18" x14ac:dyDescent="0.35">
      <c r="A244" s="36" t="s">
        <v>32</v>
      </c>
      <c r="B244" s="43">
        <v>174.4</v>
      </c>
      <c r="C244" s="43"/>
      <c r="D244" s="49"/>
      <c r="E244" s="55">
        <v>401</v>
      </c>
    </row>
    <row r="245" spans="1:5" ht="18" x14ac:dyDescent="0.35">
      <c r="A245" s="36" t="s">
        <v>5</v>
      </c>
      <c r="B245" s="43">
        <f>B241+B242+B243+B244</f>
        <v>1239.3000000000002</v>
      </c>
      <c r="C245" s="43"/>
      <c r="D245" s="49"/>
      <c r="E245" s="55">
        <f>E241+E242+E243+E244</f>
        <v>2811</v>
      </c>
    </row>
    <row r="246" spans="1:5" ht="17.399999999999999" x14ac:dyDescent="0.3">
      <c r="A246" s="89" t="s">
        <v>141</v>
      </c>
      <c r="B246" s="90"/>
      <c r="C246" s="90"/>
      <c r="D246" s="90"/>
      <c r="E246" s="91"/>
    </row>
    <row r="247" spans="1:5" ht="18" x14ac:dyDescent="0.35">
      <c r="A247" s="36" t="s">
        <v>35</v>
      </c>
      <c r="B247" s="43">
        <v>4317.3</v>
      </c>
      <c r="C247" s="43"/>
      <c r="D247" s="49"/>
      <c r="E247" s="55">
        <v>8533</v>
      </c>
    </row>
    <row r="248" spans="1:5" ht="18" x14ac:dyDescent="0.35">
      <c r="A248" s="36" t="s">
        <v>59</v>
      </c>
      <c r="B248" s="43">
        <v>1093.3</v>
      </c>
      <c r="C248" s="43"/>
      <c r="D248" s="49"/>
      <c r="E248" s="55">
        <v>1925</v>
      </c>
    </row>
    <row r="249" spans="1:5" ht="18" x14ac:dyDescent="0.35">
      <c r="A249" s="36" t="s">
        <v>60</v>
      </c>
      <c r="B249" s="43">
        <v>1782.1</v>
      </c>
      <c r="C249" s="43"/>
      <c r="D249" s="49"/>
      <c r="E249" s="55">
        <v>3056</v>
      </c>
    </row>
    <row r="250" spans="1:5" ht="18" x14ac:dyDescent="0.35">
      <c r="A250" s="36" t="s">
        <v>61</v>
      </c>
      <c r="B250" s="43">
        <v>379.3</v>
      </c>
      <c r="C250" s="43"/>
      <c r="D250" s="49"/>
      <c r="E250" s="55">
        <v>789</v>
      </c>
    </row>
    <row r="251" spans="1:5" ht="18" x14ac:dyDescent="0.35">
      <c r="A251" s="36" t="s">
        <v>5</v>
      </c>
      <c r="B251" s="43">
        <f>B247+B248+B249+B250</f>
        <v>7572.0000000000009</v>
      </c>
      <c r="C251" s="43"/>
      <c r="D251" s="49"/>
      <c r="E251" s="55">
        <f>E247+E248+E249+E250</f>
        <v>14303</v>
      </c>
    </row>
    <row r="252" spans="1:5" ht="17.399999999999999" x14ac:dyDescent="0.3">
      <c r="A252" s="89" t="s">
        <v>142</v>
      </c>
      <c r="B252" s="90"/>
      <c r="C252" s="90"/>
      <c r="D252" s="90"/>
      <c r="E252" s="91"/>
    </row>
    <row r="253" spans="1:5" ht="18" x14ac:dyDescent="0.35">
      <c r="A253" s="36" t="s">
        <v>33</v>
      </c>
      <c r="B253" s="43">
        <v>818.6</v>
      </c>
      <c r="C253" s="43"/>
      <c r="D253" s="49"/>
      <c r="E253" s="55">
        <v>1349</v>
      </c>
    </row>
    <row r="254" spans="1:5" ht="18" x14ac:dyDescent="0.35">
      <c r="A254" s="36" t="s">
        <v>34</v>
      </c>
      <c r="B254" s="43">
        <v>1017.5</v>
      </c>
      <c r="C254" s="43"/>
      <c r="D254" s="49"/>
      <c r="E254" s="55">
        <v>1652</v>
      </c>
    </row>
    <row r="255" spans="1:5" ht="18" x14ac:dyDescent="0.35">
      <c r="A255" s="36" t="s">
        <v>36</v>
      </c>
      <c r="B255" s="43">
        <v>1023.7</v>
      </c>
      <c r="C255" s="43"/>
      <c r="D255" s="49"/>
      <c r="E255" s="55">
        <v>1652</v>
      </c>
    </row>
    <row r="256" spans="1:5" ht="18" x14ac:dyDescent="0.35">
      <c r="A256" s="36" t="s">
        <v>37</v>
      </c>
      <c r="B256" s="43">
        <v>825.9</v>
      </c>
      <c r="C256" s="43"/>
      <c r="D256" s="49"/>
      <c r="E256" s="55">
        <v>1236</v>
      </c>
    </row>
    <row r="257" spans="1:5" ht="18" x14ac:dyDescent="0.35">
      <c r="A257" s="36" t="s">
        <v>54</v>
      </c>
      <c r="B257" s="43">
        <v>438.2</v>
      </c>
      <c r="C257" s="43"/>
      <c r="D257" s="49"/>
      <c r="E257" s="55">
        <v>744</v>
      </c>
    </row>
    <row r="258" spans="1:5" ht="18" x14ac:dyDescent="0.35">
      <c r="A258" s="36" t="s">
        <v>55</v>
      </c>
      <c r="B258" s="43">
        <v>434.5</v>
      </c>
      <c r="C258" s="43"/>
      <c r="D258" s="49"/>
      <c r="E258" s="55">
        <v>744</v>
      </c>
    </row>
    <row r="259" spans="1:5" ht="18" x14ac:dyDescent="0.35">
      <c r="A259" s="36" t="s">
        <v>5</v>
      </c>
      <c r="B259" s="43">
        <f>B258+B257+B256+B255+B254+B253</f>
        <v>4558.4000000000005</v>
      </c>
      <c r="C259" s="43"/>
      <c r="D259" s="49"/>
      <c r="E259" s="55">
        <f>E258+E257+E256+E255+E254+E253</f>
        <v>7377</v>
      </c>
    </row>
    <row r="260" spans="1:5" ht="36" x14ac:dyDescent="0.3">
      <c r="A260" s="36" t="s">
        <v>41</v>
      </c>
      <c r="B260" s="58">
        <f>B148+B153+B157+B160+B164+B169+B173+B177+B181+B184+B191+B196+B203+B207+B212+B221+B225+B229+B232+B235+B239+B245+B251+B259</f>
        <v>50496.510000000009</v>
      </c>
      <c r="C260" s="43"/>
      <c r="D260" s="49"/>
      <c r="E260" s="59">
        <f>E148+E153+E157+E160+E164+E169+E173+E177+E181+E184+E191+E196+E203+E207+E212+E221+E225+E229+E232+E235+E239+E245+E251+E259</f>
        <v>95718.5</v>
      </c>
    </row>
    <row r="261" spans="1:5" ht="36" x14ac:dyDescent="0.3">
      <c r="A261" s="36" t="s">
        <v>40</v>
      </c>
      <c r="B261" s="58">
        <f>B260+B142</f>
        <v>238810.11</v>
      </c>
      <c r="C261" s="58">
        <f>C142</f>
        <v>46.169999999999995</v>
      </c>
      <c r="D261" s="49"/>
      <c r="E261" s="59">
        <f>E260</f>
        <v>95718.5</v>
      </c>
    </row>
    <row r="262" spans="1:5" ht="18" x14ac:dyDescent="0.3">
      <c r="A262" s="20" t="s">
        <v>13</v>
      </c>
      <c r="B262" s="58">
        <f>B261+B38</f>
        <v>276000.11</v>
      </c>
      <c r="C262" s="58">
        <f>C261</f>
        <v>46.169999999999995</v>
      </c>
      <c r="D262" s="49"/>
      <c r="E262" s="60">
        <f>E38+E261</f>
        <v>114816.5</v>
      </c>
    </row>
    <row r="263" spans="1:5" ht="18" x14ac:dyDescent="0.3">
      <c r="A263" s="20"/>
      <c r="B263" s="13"/>
      <c r="C263" s="11"/>
      <c r="D263" s="14"/>
      <c r="E263" s="8"/>
    </row>
    <row r="264" spans="1:5" ht="18" x14ac:dyDescent="0.3">
      <c r="A264" s="15"/>
      <c r="B264" s="16"/>
    </row>
    <row r="265" spans="1:5" ht="18" x14ac:dyDescent="0.35">
      <c r="A265" s="65"/>
    </row>
    <row r="266" spans="1:5" ht="18" x14ac:dyDescent="0.35">
      <c r="A266" s="66" t="s">
        <v>151</v>
      </c>
      <c r="D266" s="22"/>
    </row>
    <row r="267" spans="1:5" ht="18" x14ac:dyDescent="0.35">
      <c r="A267" s="65" t="s">
        <v>145</v>
      </c>
      <c r="D267" s="67"/>
      <c r="E267" s="67" t="s">
        <v>152</v>
      </c>
    </row>
    <row r="268" spans="1:5" x14ac:dyDescent="0.3">
      <c r="A268" s="15"/>
    </row>
    <row r="269" spans="1:5" x14ac:dyDescent="0.3">
      <c r="A269" s="18"/>
    </row>
    <row r="270" spans="1:5" x14ac:dyDescent="0.3">
      <c r="A270" s="15"/>
    </row>
  </sheetData>
  <mergeCells count="69">
    <mergeCell ref="A252:E252"/>
    <mergeCell ref="A246:E246"/>
    <mergeCell ref="A161:E161"/>
    <mergeCell ref="A165:E165"/>
    <mergeCell ref="A170:E170"/>
    <mergeCell ref="A178:E178"/>
    <mergeCell ref="A182:E182"/>
    <mergeCell ref="A185:E185"/>
    <mergeCell ref="A192:E192"/>
    <mergeCell ref="A197:E197"/>
    <mergeCell ref="A204:E204"/>
    <mergeCell ref="A233:E233"/>
    <mergeCell ref="A236:E236"/>
    <mergeCell ref="A240:E240"/>
    <mergeCell ref="A208:E208"/>
    <mergeCell ref="A213:E213"/>
    <mergeCell ref="A129:E129"/>
    <mergeCell ref="A133:E133"/>
    <mergeCell ref="A139:E139"/>
    <mergeCell ref="A174:E174"/>
    <mergeCell ref="A144:E144"/>
    <mergeCell ref="A19:E19"/>
    <mergeCell ref="A126:E126"/>
    <mergeCell ref="A117:E117"/>
    <mergeCell ref="A112:E112"/>
    <mergeCell ref="A107:E107"/>
    <mergeCell ref="A102:E102"/>
    <mergeCell ref="A51:E51"/>
    <mergeCell ref="A122:E122"/>
    <mergeCell ref="A97:E97"/>
    <mergeCell ref="A93:E93"/>
    <mergeCell ref="A65:E65"/>
    <mergeCell ref="A70:E70"/>
    <mergeCell ref="A59:E59"/>
    <mergeCell ref="A55:E55"/>
    <mergeCell ref="A77:E77"/>
    <mergeCell ref="A82:E82"/>
    <mergeCell ref="D3:E3"/>
    <mergeCell ref="D4:E4"/>
    <mergeCell ref="A41:E41"/>
    <mergeCell ref="A39:E39"/>
    <mergeCell ref="A40:E40"/>
    <mergeCell ref="A8:D8"/>
    <mergeCell ref="A10:A11"/>
    <mergeCell ref="B10:B11"/>
    <mergeCell ref="C10:E10"/>
    <mergeCell ref="A9:E9"/>
    <mergeCell ref="A29:E29"/>
    <mergeCell ref="A30:E30"/>
    <mergeCell ref="A12:E12"/>
    <mergeCell ref="A13:E13"/>
    <mergeCell ref="D5:E5"/>
    <mergeCell ref="D6:E6"/>
    <mergeCell ref="A222:E222"/>
    <mergeCell ref="A226:E226"/>
    <mergeCell ref="A230:E230"/>
    <mergeCell ref="D7:E7"/>
    <mergeCell ref="A149:E149"/>
    <mergeCell ref="A154:E154"/>
    <mergeCell ref="A158:E158"/>
    <mergeCell ref="A143:E143"/>
    <mergeCell ref="A47:E47"/>
    <mergeCell ref="A26:E26"/>
    <mergeCell ref="A25:E25"/>
    <mergeCell ref="A34:E34"/>
    <mergeCell ref="A89:E89"/>
    <mergeCell ref="A86:E86"/>
    <mergeCell ref="A14:E14"/>
    <mergeCell ref="A33:E33"/>
  </mergeCells>
  <printOptions horizontalCentered="1"/>
  <pageMargins left="0.78740157480314965" right="0.31496062992125984" top="0.39370078740157483" bottom="0.39370078740157483" header="0.31496062992125984" footer="0.31496062992125984"/>
  <pageSetup paperSize="9" scale="58" fitToHeight="0" orientation="portrait" r:id="rId1"/>
  <headerFooter>
    <oddFooter>&amp;R&amp;P</oddFooter>
  </headerFooter>
  <rowBreaks count="4" manualBreakCount="4">
    <brk id="48" max="4" man="1"/>
    <brk id="96" max="4" man="1"/>
    <brk id="138" max="4" man="1"/>
    <brk id="20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субвенція</vt:lpstr>
      <vt:lpstr>субвенція!Заголовки_для_друку</vt:lpstr>
      <vt:lpstr>субвенція!Область_друку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pro</cp:lastModifiedBy>
  <cp:lastPrinted>2018-08-17T12:38:03Z</cp:lastPrinted>
  <dcterms:created xsi:type="dcterms:W3CDTF">2017-08-10T07:55:42Z</dcterms:created>
  <dcterms:modified xsi:type="dcterms:W3CDTF">2018-09-05T09:07:22Z</dcterms:modified>
</cp:coreProperties>
</file>