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<sst xmlns="http://schemas.openxmlformats.org/spreadsheetml/2006/main" count="34" uniqueCount="34">
  <si>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Код </t>
  </si>
  <si>
    <t>Показник</t>
  </si>
  <si>
    <t>Дотації</t>
  </si>
  <si>
    <t>Субвенції</t>
  </si>
  <si>
    <t>Інші надходження 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</si>
  <si>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</si>
  <si>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</si>
  <si>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</si>
  <si>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</si>
  <si>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</si>
  <si>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</si>
  <si>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</si>
  <si>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</si>
  <si>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</si>
  <si>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</si>
  <si>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</si>
  <si>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</si>
  <si>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</si>
  <si>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</si>
  <si>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</si>
  <si>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</si>
  <si>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</si>
  <si>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</si>
  <si>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</si>
  <si>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</si>
  <si>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</si>
  <si>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</si>
  <si>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</si>
  <si>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</si>
  <si>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Виконано на звітну дату (тис.грн.)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</si>
  <si>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</si>
  <si>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19000000 </t>
  </si>
  <si>
    <t>24060000 </t>
  </si>
  <si>
    <t>станом на 14 січня 2016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</si>
</sst>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3" fillId="0" borderId="0" xfId="55" applyFont="1" applyFill="1" applyAlignment="1">
      <alignment horizontal="center"/>
      <protection/>
    </xf>
    <xf numFmtId="0" fontId="24" fillId="0" borderId="0" xfId="55" applyFont="1">
      <alignment/>
      <protection/>
    </xf>
    <xf numFmtId="0" fontId="24" fillId="0" borderId="0" xfId="55" applyFont="1" applyFill="1" applyAlignment="1">
      <alignment horizontal="left" vertical="top" wrapText="1"/>
      <protection/>
    </xf>
    <xf numFmtId="0" fontId="23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 applyFill="1">
      <alignment/>
      <protection/>
    </xf>
    <xf numFmtId="0" fontId="23" fillId="0" borderId="0" xfId="55" applyFont="1" applyFill="1" applyAlignment="1">
      <alignment horizontal="right"/>
      <protection/>
    </xf>
    <xf numFmtId="0" fontId="24" fillId="0" borderId="0" xfId="55" applyFont="1" applyFill="1" applyAlignment="1">
      <alignment horizontal="right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center" vertical="center" wrapText="1"/>
      <protection/>
    </xf>
    <xf numFmtId="0" fontId="24" fillId="0" borderId="0" xfId="55" applyFont="1" applyBorder="1">
      <alignment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0" fontId="27" fillId="0" borderId="12" xfId="55" applyFont="1" applyFill="1" applyBorder="1" applyAlignment="1" applyProtection="1">
      <alignment horizontal="center" wrapText="1"/>
      <protection/>
    </xf>
    <xf numFmtId="0" fontId="23" fillId="0" borderId="12" xfId="55" applyFont="1" applyFill="1" applyBorder="1" applyAlignment="1" applyProtection="1">
      <alignment horizontal="center" wrapText="1"/>
      <protection/>
    </xf>
    <xf numFmtId="0" fontId="28" fillId="0" borderId="13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horizontal="center" wrapText="1"/>
      <protection/>
    </xf>
    <xf numFmtId="0" fontId="28" fillId="7" borderId="12" xfId="55" applyFont="1" applyFill="1" applyBorder="1" applyAlignment="1" applyProtection="1">
      <alignment horizontal="center" vertical="center" wrapText="1"/>
      <protection/>
    </xf>
    <xf numFmtId="176" fontId="23" fillId="7" borderId="12" xfId="55" applyNumberFormat="1" applyFont="1" applyFill="1" applyBorder="1" applyAlignment="1">
      <alignment horizontal="right" wrapText="1" shrinkToFit="1"/>
      <protection/>
    </xf>
    <xf numFmtId="176" fontId="23" fillId="7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center" wrapText="1" shrinkToFit="1"/>
      <protection/>
    </xf>
    <xf numFmtId="0" fontId="23" fillId="0" borderId="0" xfId="55" applyFont="1" applyBorder="1">
      <alignment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76" fontId="24" fillId="0" borderId="15" xfId="55" applyNumberFormat="1" applyFont="1" applyFill="1" applyBorder="1" applyAlignment="1">
      <alignment horizontal="right" wrapText="1" shrinkToFit="1"/>
      <protection/>
    </xf>
    <xf numFmtId="176" fontId="24" fillId="0" borderId="16" xfId="55" applyNumberFormat="1" applyFont="1" applyFill="1" applyBorder="1" applyAlignment="1">
      <alignment horizontal="right" wrapText="1" shrinkToFit="1"/>
      <protection/>
    </xf>
    <xf numFmtId="176" fontId="24" fillId="0" borderId="0" xfId="55" applyNumberFormat="1" applyFont="1" applyFill="1" applyBorder="1" applyAlignment="1">
      <alignment horizontal="center" wrapText="1" shrinkToFit="1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176" fontId="24" fillId="0" borderId="0" xfId="55" applyNumberFormat="1" applyFont="1" applyFill="1" applyBorder="1" applyAlignment="1">
      <alignment horizontal="right" wrapText="1" shrinkToFit="1"/>
      <protection/>
    </xf>
    <xf numFmtId="176" fontId="24" fillId="0" borderId="17" xfId="55" applyNumberFormat="1" applyFont="1" applyFill="1" applyBorder="1" applyAlignment="1">
      <alignment horizontal="right" wrapText="1" shrinkToFit="1"/>
      <protection/>
    </xf>
    <xf numFmtId="176" fontId="24" fillId="0" borderId="18" xfId="55" applyNumberFormat="1" applyFont="1" applyFill="1" applyBorder="1" applyAlignment="1">
      <alignment horizontal="right" wrapText="1" shrinkToFit="1"/>
      <protection/>
    </xf>
    <xf numFmtId="0" fontId="24" fillId="0" borderId="19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horizontal="right" wrapText="1" shrinkToFit="1"/>
      <protection/>
    </xf>
    <xf numFmtId="176" fontId="24" fillId="0" borderId="20" xfId="55" applyNumberFormat="1" applyFont="1" applyFill="1" applyBorder="1" applyAlignment="1">
      <alignment horizontal="right" wrapText="1" shrinkToFit="1"/>
      <protection/>
    </xf>
    <xf numFmtId="176" fontId="24" fillId="0" borderId="21" xfId="55" applyNumberFormat="1" applyFont="1" applyFill="1" applyBorder="1" applyAlignment="1">
      <alignment horizontal="right" wrapText="1" shrinkToFit="1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176" fontId="24" fillId="0" borderId="23" xfId="55" applyNumberFormat="1" applyFont="1" applyFill="1" applyBorder="1" applyAlignment="1">
      <alignment horizontal="right" wrapText="1" shrinkToFit="1"/>
      <protection/>
    </xf>
    <xf numFmtId="176" fontId="24" fillId="0" borderId="22" xfId="55" applyNumberFormat="1" applyFont="1" applyFill="1" applyBorder="1" applyAlignment="1">
      <alignment horizontal="right" wrapText="1" shrinkToFit="1"/>
      <protection/>
    </xf>
    <xf numFmtId="176" fontId="24" fillId="0" borderId="24" xfId="55" applyNumberFormat="1" applyFont="1" applyFill="1" applyBorder="1" applyAlignment="1">
      <alignment horizontal="right" wrapText="1" shrinkToFit="1"/>
      <protection/>
    </xf>
    <xf numFmtId="0" fontId="24" fillId="0" borderId="25" xfId="55" applyFont="1" applyFill="1" applyBorder="1" applyAlignment="1" applyProtection="1">
      <alignment horizontal="left" vertical="center" wrapText="1"/>
      <protection/>
    </xf>
    <xf numFmtId="0" fontId="24" fillId="0" borderId="19" xfId="55" applyFont="1" applyFill="1" applyBorder="1" applyAlignment="1" applyProtection="1">
      <alignment horizontal="left" vertical="center" wrapText="1"/>
      <protection/>
    </xf>
    <xf numFmtId="0" fontId="24" fillId="0" borderId="25" xfId="55" applyFont="1" applyFill="1" applyBorder="1" applyAlignment="1" applyProtection="1">
      <alignment vertical="center" wrapText="1"/>
      <protection/>
    </xf>
    <xf numFmtId="176" fontId="24" fillId="0" borderId="19" xfId="55" applyNumberFormat="1" applyFont="1" applyFill="1" applyBorder="1" applyAlignment="1">
      <alignment wrapText="1" shrinkToFit="1"/>
      <protection/>
    </xf>
    <xf numFmtId="0" fontId="24" fillId="0" borderId="26" xfId="55" applyFont="1" applyFill="1" applyBorder="1" applyAlignment="1" applyProtection="1">
      <alignment horizontal="left" vertical="center" wrapText="1"/>
      <protection/>
    </xf>
    <xf numFmtId="0" fontId="29" fillId="20" borderId="12" xfId="62" applyFont="1" applyFill="1" applyBorder="1" applyAlignment="1" applyProtection="1">
      <alignment horizontal="center" vertical="top" wrapText="1"/>
      <protection/>
    </xf>
    <xf numFmtId="176" fontId="23" fillId="20" borderId="12" xfId="55" applyNumberFormat="1" applyFont="1" applyFill="1" applyBorder="1" applyAlignment="1">
      <alignment horizontal="right" wrapText="1" shrinkToFit="1"/>
      <protection/>
    </xf>
    <xf numFmtId="176" fontId="23" fillId="20" borderId="13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right" wrapText="1" shrinkToFit="1"/>
      <protection/>
    </xf>
    <xf numFmtId="176" fontId="23" fillId="0" borderId="0" xfId="55" applyNumberFormat="1" applyFont="1" applyFill="1" applyBorder="1" applyAlignment="1">
      <alignment horizontal="left" wrapText="1" shrinkToFit="1"/>
      <protection/>
    </xf>
    <xf numFmtId="0" fontId="23" fillId="0" borderId="0" xfId="55" applyFont="1" applyBorder="1" applyAlignment="1">
      <alignment horizontal="left"/>
      <protection/>
    </xf>
    <xf numFmtId="0" fontId="24" fillId="0" borderId="27" xfId="55" applyFont="1" applyBorder="1" applyAlignment="1">
      <alignment horizontal="left" vertical="center"/>
      <protection/>
    </xf>
    <xf numFmtId="176" fontId="24" fillId="0" borderId="27" xfId="55" applyNumberFormat="1" applyFont="1" applyFill="1" applyBorder="1">
      <alignment/>
      <protection/>
    </xf>
    <xf numFmtId="176" fontId="24" fillId="0" borderId="28" xfId="55" applyNumberFormat="1" applyFont="1" applyFill="1" applyBorder="1" applyAlignment="1">
      <alignment horizontal="right"/>
      <protection/>
    </xf>
    <xf numFmtId="0" fontId="24" fillId="0" borderId="0" xfId="55" applyFont="1" applyFill="1">
      <alignment/>
      <protection/>
    </xf>
    <xf numFmtId="176" fontId="24" fillId="0" borderId="0" xfId="55" applyNumberFormat="1" applyFont="1" applyFill="1">
      <alignment/>
      <protection/>
    </xf>
    <xf numFmtId="0" fontId="24" fillId="0" borderId="19" xfId="55" applyFont="1" applyBorder="1" applyAlignment="1">
      <alignment horizontal="left" vertical="center"/>
      <protection/>
    </xf>
    <xf numFmtId="176" fontId="24" fillId="0" borderId="19" xfId="55" applyNumberFormat="1" applyFont="1" applyFill="1" applyBorder="1">
      <alignment/>
      <protection/>
    </xf>
    <xf numFmtId="176" fontId="24" fillId="0" borderId="21" xfId="55" applyNumberFormat="1" applyFont="1" applyFill="1" applyBorder="1" applyAlignment="1">
      <alignment horizontal="right"/>
      <protection/>
    </xf>
    <xf numFmtId="0" fontId="29" fillId="20" borderId="12" xfId="62" applyFont="1" applyFill="1" applyBorder="1" applyAlignment="1" applyProtection="1">
      <alignment horizontal="center" wrapText="1"/>
      <protection/>
    </xf>
    <xf numFmtId="0" fontId="28" fillId="7" borderId="10" xfId="55" applyNumberFormat="1" applyFont="1" applyFill="1" applyBorder="1" applyAlignment="1" applyProtection="1">
      <alignment vertical="center"/>
      <protection/>
    </xf>
    <xf numFmtId="49" fontId="24" fillId="0" borderId="29" xfId="55" applyNumberFormat="1" applyFont="1" applyFill="1" applyBorder="1" applyAlignment="1" applyProtection="1">
      <alignment horizontal="left" vertical="center" wrapText="1"/>
      <protection/>
    </xf>
    <xf numFmtId="49" fontId="24" fillId="0" borderId="30" xfId="55" applyNumberFormat="1" applyFont="1" applyFill="1" applyBorder="1" applyAlignment="1" applyProtection="1">
      <alignment horizontal="left" vertical="center"/>
      <protection/>
    </xf>
    <xf numFmtId="49" fontId="24" fillId="0" borderId="31" xfId="55" applyNumberFormat="1" applyFont="1" applyFill="1" applyBorder="1" applyAlignment="1" applyProtection="1">
      <alignment horizontal="left" vertical="center"/>
      <protection/>
    </xf>
    <xf numFmtId="49" fontId="24" fillId="0" borderId="32" xfId="55" applyNumberFormat="1" applyFont="1" applyFill="1" applyBorder="1" applyAlignment="1" applyProtection="1">
      <alignment horizontal="left" vertical="center"/>
      <protection/>
    </xf>
    <xf numFmtId="49" fontId="24" fillId="0" borderId="33" xfId="55" applyNumberFormat="1" applyFont="1" applyFill="1" applyBorder="1" applyAlignment="1" applyProtection="1">
      <alignment horizontal="left" vertical="center"/>
      <protection/>
    </xf>
    <xf numFmtId="49" fontId="24" fillId="0" borderId="31" xfId="55" applyNumberFormat="1" applyFont="1" applyFill="1" applyBorder="1" applyAlignment="1" applyProtection="1">
      <alignment vertical="center"/>
      <protection/>
    </xf>
    <xf numFmtId="0" fontId="28" fillId="7" borderId="10" xfId="55" applyNumberFormat="1" applyFont="1" applyFill="1" applyBorder="1" applyAlignment="1" applyProtection="1">
      <alignment horizontal="left" vertical="center"/>
      <protection/>
    </xf>
    <xf numFmtId="49" fontId="24" fillId="0" borderId="32" xfId="55" applyNumberFormat="1" applyFont="1" applyFill="1" applyBorder="1" applyAlignment="1" applyProtection="1">
      <alignment vertical="center"/>
      <protection/>
    </xf>
    <xf numFmtId="49" fontId="24" fillId="0" borderId="33" xfId="55" applyNumberFormat="1" applyFont="1" applyFill="1" applyBorder="1" applyAlignment="1" applyProtection="1">
      <alignment vertical="center"/>
      <protection/>
    </xf>
    <xf numFmtId="0" fontId="23" fillId="20" borderId="34" xfId="55" applyFont="1" applyFill="1" applyBorder="1" applyAlignment="1">
      <alignment vertical="center" wrapText="1"/>
      <protection/>
    </xf>
    <xf numFmtId="0" fontId="24" fillId="0" borderId="35" xfId="55" applyFont="1" applyBorder="1" applyAlignment="1">
      <alignment horizontal="left" vertical="center" wrapText="1"/>
      <protection/>
    </xf>
    <xf numFmtId="0" fontId="24" fillId="0" borderId="31" xfId="55" applyFont="1" applyBorder="1" applyAlignment="1">
      <alignment horizontal="left" vertical="center" wrapText="1"/>
      <protection/>
    </xf>
    <xf numFmtId="49" fontId="24" fillId="0" borderId="36" xfId="55" applyNumberFormat="1" applyFont="1" applyFill="1" applyBorder="1" applyAlignment="1" applyProtection="1">
      <alignment vertical="center"/>
      <protection/>
    </xf>
    <xf numFmtId="176" fontId="24" fillId="0" borderId="37" xfId="55" applyNumberFormat="1" applyFont="1" applyFill="1" applyBorder="1" applyAlignment="1">
      <alignment horizontal="right" wrapText="1" shrinkToFit="1"/>
      <protection/>
    </xf>
    <xf numFmtId="0" fontId="22" fillId="0" borderId="0" xfId="55" applyFont="1" applyFill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50.75390625" style="0" customWidth="1"/>
    <col min="3" max="3" width="10.75390625" style="0" customWidth="1"/>
    <col min="4" max="4" width="11.125" style="0" customWidth="1"/>
  </cols>
  <sheetData>
    <row r="1" spans="1:10" ht="22.5">
      <c r="A1" s="77" t="s">
        <v>5</v>
      </c>
      <c r="B1" s="77"/>
      <c r="C1" s="77"/>
      <c r="D1" s="77"/>
      <c r="E1" s="77"/>
      <c r="F1" s="1"/>
      <c r="G1" s="1"/>
      <c r="H1" s="2"/>
      <c r="I1" s="2"/>
      <c r="J1" s="2"/>
    </row>
    <row r="2" spans="1:10" ht="22.5">
      <c r="A2" s="77" t="s">
        <v>33</v>
      </c>
      <c r="B2" s="77"/>
      <c r="C2" s="77"/>
      <c r="D2" s="77"/>
      <c r="E2" s="77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16</v>
      </c>
      <c r="D4" s="11" t="s">
        <v>29</v>
      </c>
      <c r="E4" s="12" t="s">
        <v>17</v>
      </c>
      <c r="F4" s="13"/>
      <c r="G4" s="13"/>
      <c r="H4" s="14"/>
      <c r="I4" s="14"/>
      <c r="J4" s="14"/>
    </row>
    <row r="5" spans="1:10" ht="16.5" thickBot="1">
      <c r="A5" s="15"/>
      <c r="B5" s="16" t="s">
        <v>19</v>
      </c>
      <c r="C5" s="17"/>
      <c r="D5" s="18"/>
      <c r="E5" s="19"/>
      <c r="F5" s="20"/>
      <c r="G5" s="20"/>
      <c r="H5" s="14"/>
      <c r="I5" s="14"/>
      <c r="J5" s="14"/>
    </row>
    <row r="6" spans="1:10" ht="20.25" customHeight="1" thickBot="1">
      <c r="A6" s="62">
        <v>10000000</v>
      </c>
      <c r="B6" s="21" t="s">
        <v>7</v>
      </c>
      <c r="C6" s="22">
        <f>C7+C10+C14</f>
        <v>17965.3</v>
      </c>
      <c r="D6" s="22">
        <f>D7+D10+D14</f>
        <v>4999.21119</v>
      </c>
      <c r="E6" s="23">
        <f aca="true" t="shared" si="0" ref="E6:E21">IF(C6=0,"",IF(D6/C6*100&gt;=200,"В/100",D6/C6*100))</f>
        <v>27.827039849042322</v>
      </c>
      <c r="F6" s="24"/>
      <c r="G6" s="24"/>
      <c r="H6" s="25"/>
      <c r="I6" s="25"/>
      <c r="J6" s="25"/>
    </row>
    <row r="7" spans="1:10" ht="31.5">
      <c r="A7" s="63">
        <v>11000000</v>
      </c>
      <c r="B7" s="26" t="s">
        <v>8</v>
      </c>
      <c r="C7" s="27">
        <f>SUM(C8:C9)</f>
        <v>15595.3</v>
      </c>
      <c r="D7" s="27">
        <f>SUM(D8:D9)</f>
        <v>4867.40649</v>
      </c>
      <c r="E7" s="28">
        <f t="shared" si="0"/>
        <v>31.210726885664275</v>
      </c>
      <c r="F7" s="29"/>
      <c r="G7" s="29"/>
      <c r="H7" s="14"/>
      <c r="I7" s="14"/>
      <c r="J7" s="14"/>
    </row>
    <row r="8" spans="1:10" ht="15.75">
      <c r="A8" s="64">
        <v>11010000</v>
      </c>
      <c r="B8" s="30" t="s">
        <v>23</v>
      </c>
      <c r="C8" s="31">
        <v>15000.3</v>
      </c>
      <c r="D8" s="32">
        <v>4691.51397</v>
      </c>
      <c r="E8" s="33">
        <f t="shared" si="0"/>
        <v>31.276134277314455</v>
      </c>
      <c r="F8" s="29"/>
      <c r="G8" s="29"/>
      <c r="H8" s="14"/>
      <c r="I8" s="14"/>
      <c r="J8" s="14"/>
    </row>
    <row r="9" spans="1:10" ht="15.75">
      <c r="A9" s="64">
        <v>11020000</v>
      </c>
      <c r="B9" s="30" t="s">
        <v>24</v>
      </c>
      <c r="C9" s="31">
        <v>595</v>
      </c>
      <c r="D9" s="32">
        <v>175.89252</v>
      </c>
      <c r="E9" s="33">
        <f t="shared" si="0"/>
        <v>29.56176806722689</v>
      </c>
      <c r="F9" s="29"/>
      <c r="G9" s="29"/>
      <c r="H9" s="14"/>
      <c r="I9" s="14"/>
      <c r="J9" s="14"/>
    </row>
    <row r="10" spans="1:10" ht="31.5">
      <c r="A10" s="65">
        <v>13000000</v>
      </c>
      <c r="B10" s="34" t="s">
        <v>25</v>
      </c>
      <c r="C10" s="35">
        <f>SUM(C11:C13)</f>
        <v>1145</v>
      </c>
      <c r="D10" s="36">
        <f>SUM(D11:D13)</f>
        <v>129.63804</v>
      </c>
      <c r="E10" s="37">
        <f t="shared" si="0"/>
        <v>11.322099563318776</v>
      </c>
      <c r="F10" s="29"/>
      <c r="G10" s="29"/>
      <c r="H10" s="14"/>
      <c r="I10" s="14"/>
      <c r="J10" s="14"/>
    </row>
    <row r="11" spans="1:10" ht="31.5">
      <c r="A11" s="66">
        <v>13010000</v>
      </c>
      <c r="B11" s="38" t="s">
        <v>26</v>
      </c>
      <c r="C11" s="39">
        <v>1000</v>
      </c>
      <c r="D11" s="40">
        <v>127.36023</v>
      </c>
      <c r="E11" s="41">
        <f t="shared" si="0"/>
        <v>12.736023</v>
      </c>
      <c r="F11" s="29"/>
      <c r="G11" s="29"/>
      <c r="H11" s="14"/>
      <c r="I11" s="14"/>
      <c r="J11" s="14"/>
    </row>
    <row r="12" spans="1:10" ht="15.75">
      <c r="A12" s="67">
        <v>13020000</v>
      </c>
      <c r="B12" s="42" t="s">
        <v>27</v>
      </c>
      <c r="C12" s="32">
        <v>75</v>
      </c>
      <c r="D12" s="31">
        <v>1.98027</v>
      </c>
      <c r="E12" s="33">
        <f t="shared" si="0"/>
        <v>2.64036</v>
      </c>
      <c r="F12" s="29"/>
      <c r="G12" s="29"/>
      <c r="H12" s="14"/>
      <c r="I12" s="14"/>
      <c r="J12" s="14"/>
    </row>
    <row r="13" spans="1:10" ht="15.75">
      <c r="A13" s="67">
        <v>13030000</v>
      </c>
      <c r="B13" s="42" t="s">
        <v>28</v>
      </c>
      <c r="C13" s="32">
        <v>70</v>
      </c>
      <c r="D13" s="31">
        <v>0.29754</v>
      </c>
      <c r="E13" s="33">
        <f t="shared" si="0"/>
        <v>0.4250571428571429</v>
      </c>
      <c r="F13" s="29"/>
      <c r="G13" s="29"/>
      <c r="H13" s="14"/>
      <c r="I13" s="14"/>
      <c r="J13" s="14"/>
    </row>
    <row r="14" spans="1:10" ht="16.5" thickBot="1">
      <c r="A14" s="75" t="s">
        <v>31</v>
      </c>
      <c r="B14" s="38" t="s">
        <v>9</v>
      </c>
      <c r="C14" s="40">
        <v>1225</v>
      </c>
      <c r="D14" s="76">
        <v>2.16666</v>
      </c>
      <c r="E14" s="41">
        <f t="shared" si="0"/>
        <v>0.17687020408163265</v>
      </c>
      <c r="F14" s="29"/>
      <c r="G14" s="29"/>
      <c r="H14" s="14"/>
      <c r="I14" s="14"/>
      <c r="J14" s="14"/>
    </row>
    <row r="15" spans="1:10" ht="22.5" customHeight="1" thickBot="1">
      <c r="A15" s="69">
        <v>20000000</v>
      </c>
      <c r="B15" s="21" t="s">
        <v>10</v>
      </c>
      <c r="C15" s="22">
        <f>C16+C19+C22</f>
        <v>1091.18</v>
      </c>
      <c r="D15" s="22">
        <f>D16+D19+D22</f>
        <v>593.44235</v>
      </c>
      <c r="E15" s="23">
        <f t="shared" si="0"/>
        <v>54.38537638153193</v>
      </c>
      <c r="F15" s="24"/>
      <c r="G15" s="24"/>
      <c r="H15" s="25"/>
      <c r="I15" s="25"/>
      <c r="J15" s="25"/>
    </row>
    <row r="16" spans="1:10" ht="18.75" customHeight="1">
      <c r="A16" s="65">
        <v>21000000</v>
      </c>
      <c r="B16" s="34" t="s">
        <v>11</v>
      </c>
      <c r="C16" s="35">
        <f>C17+C18</f>
        <v>29.9</v>
      </c>
      <c r="D16" s="35">
        <f>D17+D18</f>
        <v>0</v>
      </c>
      <c r="E16" s="37">
        <f t="shared" si="0"/>
        <v>0</v>
      </c>
      <c r="F16" s="29"/>
      <c r="G16" s="29"/>
      <c r="H16" s="14"/>
      <c r="I16" s="14"/>
      <c r="J16" s="14"/>
    </row>
    <row r="17" spans="1:10" ht="93" customHeight="1">
      <c r="A17" s="70">
        <v>21010000</v>
      </c>
      <c r="B17" s="38" t="s">
        <v>30</v>
      </c>
      <c r="C17" s="39">
        <v>26.9</v>
      </c>
      <c r="D17" s="40">
        <v>0</v>
      </c>
      <c r="E17" s="41">
        <f t="shared" si="0"/>
        <v>0</v>
      </c>
      <c r="F17" s="29"/>
      <c r="G17" s="29"/>
      <c r="H17" s="14"/>
      <c r="I17" s="14"/>
      <c r="J17" s="14"/>
    </row>
    <row r="18" spans="1:10" ht="15.75">
      <c r="A18" s="67">
        <v>21080000</v>
      </c>
      <c r="B18" s="44" t="s">
        <v>15</v>
      </c>
      <c r="C18" s="32">
        <v>3</v>
      </c>
      <c r="D18" s="31">
        <v>0</v>
      </c>
      <c r="E18" s="33">
        <f t="shared" si="0"/>
        <v>0</v>
      </c>
      <c r="F18" s="29"/>
      <c r="G18" s="29"/>
      <c r="H18" s="14"/>
      <c r="I18" s="14"/>
      <c r="J18" s="14"/>
    </row>
    <row r="19" spans="1:10" ht="31.5">
      <c r="A19" s="65">
        <v>22000000</v>
      </c>
      <c r="B19" s="34" t="s">
        <v>12</v>
      </c>
      <c r="C19" s="45">
        <f>C20+C21</f>
        <v>1046.28</v>
      </c>
      <c r="D19" s="45">
        <f>D20+D21</f>
        <v>592.39252</v>
      </c>
      <c r="E19" s="37">
        <f t="shared" si="0"/>
        <v>56.618928011622124</v>
      </c>
      <c r="F19" s="29"/>
      <c r="G19" s="29"/>
      <c r="H19" s="14"/>
      <c r="I19" s="14"/>
      <c r="J19" s="14"/>
    </row>
    <row r="20" spans="1:10" ht="15.75">
      <c r="A20" s="70">
        <v>22010000</v>
      </c>
      <c r="B20" s="38" t="s">
        <v>6</v>
      </c>
      <c r="C20" s="39">
        <v>808.78</v>
      </c>
      <c r="D20" s="40">
        <v>542.84782</v>
      </c>
      <c r="E20" s="41">
        <f t="shared" si="0"/>
        <v>67.11934271371696</v>
      </c>
      <c r="F20" s="29"/>
      <c r="G20" s="29"/>
      <c r="H20" s="14"/>
      <c r="I20" s="14"/>
      <c r="J20" s="14"/>
    </row>
    <row r="21" spans="1:10" ht="47.25">
      <c r="A21" s="71">
        <v>22080000</v>
      </c>
      <c r="B21" s="42" t="s">
        <v>13</v>
      </c>
      <c r="C21" s="32">
        <v>237.5</v>
      </c>
      <c r="D21" s="31">
        <v>49.5447</v>
      </c>
      <c r="E21" s="33">
        <f t="shared" si="0"/>
        <v>20.860926315789474</v>
      </c>
      <c r="F21" s="29"/>
      <c r="G21" s="29"/>
      <c r="H21" s="14"/>
      <c r="I21" s="14"/>
      <c r="J21" s="14"/>
    </row>
    <row r="22" spans="1:10" ht="15.75">
      <c r="A22" s="68">
        <v>24000000</v>
      </c>
      <c r="B22" s="43" t="s">
        <v>14</v>
      </c>
      <c r="C22" s="45">
        <f>C23</f>
        <v>15</v>
      </c>
      <c r="D22" s="45">
        <f>D23</f>
        <v>1.0498299999999998</v>
      </c>
      <c r="E22" s="37">
        <f>+D22/C22*100</f>
        <v>6.9988666666666655</v>
      </c>
      <c r="F22" s="29"/>
      <c r="G22" s="29"/>
      <c r="H22" s="14"/>
      <c r="I22" s="14"/>
      <c r="J22" s="14"/>
    </row>
    <row r="23" spans="1:10" ht="16.5" thickBot="1">
      <c r="A23" s="71" t="s">
        <v>32</v>
      </c>
      <c r="B23" s="46" t="s">
        <v>4</v>
      </c>
      <c r="C23" s="36">
        <v>15</v>
      </c>
      <c r="D23" s="35">
        <v>1.0498299999999998</v>
      </c>
      <c r="E23" s="37">
        <f>+D23/C23*100</f>
        <v>6.9988666666666655</v>
      </c>
      <c r="F23" s="29"/>
      <c r="G23" s="29"/>
      <c r="H23" s="14"/>
      <c r="I23" s="14"/>
      <c r="J23" s="14"/>
    </row>
    <row r="24" spans="1:10" ht="23.25" customHeight="1" thickBot="1">
      <c r="A24" s="72"/>
      <c r="B24" s="47" t="s">
        <v>21</v>
      </c>
      <c r="C24" s="48">
        <f>+C15+C6</f>
        <v>19056.48</v>
      </c>
      <c r="D24" s="48">
        <f>+D15+D6</f>
        <v>5592.65354</v>
      </c>
      <c r="E24" s="49">
        <f>IF(C24=0,"",IF(D24/C24*100&gt;=200,"В/100",D24/C24*100))</f>
        <v>29.34777849844253</v>
      </c>
      <c r="F24" s="50"/>
      <c r="G24" s="51"/>
      <c r="H24" s="52"/>
      <c r="I24" s="25"/>
      <c r="J24" s="25"/>
    </row>
    <row r="25" spans="1:10" ht="22.5" customHeight="1" thickBot="1">
      <c r="A25" s="62" t="s">
        <v>18</v>
      </c>
      <c r="B25" s="21" t="s">
        <v>20</v>
      </c>
      <c r="C25" s="22">
        <f>+C26+C27</f>
        <v>261015.5</v>
      </c>
      <c r="D25" s="22">
        <f>+D26+D27</f>
        <v>122774.55079</v>
      </c>
      <c r="E25" s="23">
        <f>IF(C25=0,"",IF(D25/C25*100&gt;=200,"В/100",D25/C25*100))</f>
        <v>47.03726437318856</v>
      </c>
      <c r="F25" s="50"/>
      <c r="G25" s="51"/>
      <c r="H25" s="52"/>
      <c r="I25" s="25"/>
      <c r="J25" s="25"/>
    </row>
    <row r="26" spans="1:10" ht="15.75">
      <c r="A26" s="73">
        <v>41020000</v>
      </c>
      <c r="B26" s="53" t="s">
        <v>2</v>
      </c>
      <c r="C26" s="54">
        <v>2654.2</v>
      </c>
      <c r="D26" s="54">
        <v>884.7333299999999</v>
      </c>
      <c r="E26" s="55">
        <f>IF(C26=0,"",IF(D26/C26*100&gt;=200,"В/100",D26/C26*100))</f>
        <v>33.333333207746215</v>
      </c>
      <c r="F26" s="56"/>
      <c r="G26" s="57"/>
      <c r="H26" s="2"/>
      <c r="I26" s="2"/>
      <c r="J26" s="2"/>
    </row>
    <row r="27" spans="1:10" ht="16.5" thickBot="1">
      <c r="A27" s="74">
        <v>41030000</v>
      </c>
      <c r="B27" s="58" t="s">
        <v>3</v>
      </c>
      <c r="C27" s="59">
        <v>258361.3</v>
      </c>
      <c r="D27" s="59">
        <v>121889.81745999999</v>
      </c>
      <c r="E27" s="60">
        <f>IF(C27=0,"",IF(D27/C27*100&gt;=200,"В/100",D27/C27*100))</f>
        <v>47.178047741670284</v>
      </c>
      <c r="F27" s="56"/>
      <c r="G27" s="56"/>
      <c r="H27" s="2"/>
      <c r="I27" s="2"/>
      <c r="J27" s="2"/>
    </row>
    <row r="28" spans="1:10" ht="24.75" customHeight="1" thickBot="1">
      <c r="A28" s="72"/>
      <c r="B28" s="61" t="s">
        <v>22</v>
      </c>
      <c r="C28" s="48">
        <f>C24+C26+C27</f>
        <v>280071.98</v>
      </c>
      <c r="D28" s="48">
        <f>D24+D26+D27</f>
        <v>128367.20433</v>
      </c>
      <c r="E28" s="49">
        <f>IF(C28=0,"",IF(D28/C28*100&gt;=200,"В/100",D28/C28*100))</f>
        <v>45.83364759659285</v>
      </c>
      <c r="F28" s="50"/>
      <c r="G28" s="51"/>
      <c r="H28" s="52"/>
      <c r="I28" s="2"/>
      <c r="J28" s="2"/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Подорван</cp:lastModifiedBy>
  <cp:lastPrinted>2016-01-15T06:40:16Z</cp:lastPrinted>
  <dcterms:created xsi:type="dcterms:W3CDTF">2015-04-06T06:03:14Z</dcterms:created>
  <dcterms:modified xsi:type="dcterms:W3CDTF">2016-01-16T07:21:11Z</dcterms:modified>
  <cp:category/>
  <cp:version/>
  <cp:contentType/>
  <cp:contentStatus/>
</cp:coreProperties>
</file>