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82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<sst xmlns="http://schemas.openxmlformats.org/spreadsheetml/2006/main" count="39" uniqueCount="39">
  <si>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Код </t>
  </si>
  <si>
    <t>Показник</t>
  </si>
  <si>
    <t>Виконання обласного бюджету Чернігівської області</t>
  </si>
  <si>
    <t>План на звітний період (тис.грн.)</t>
  </si>
  <si>
    <t>Виконання                             ( % )</t>
  </si>
  <si>
    <t>Виконано на звітну дату (тис.грн.)</t>
  </si>
  <si>
    <t>станом на 23 лютого 2017 року</t>
  </si>
  <si>
    <t>ДОХОДИ ЗАГАЛЬНОГО ФОНДУ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</si>
  <si>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</si>
  <si>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</si>
  <si>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</si>
  <si>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</si>
  <si>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</si>
  <si>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</si>
  <si>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</si>
  <si>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</si>
  <si>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13070000</t>
  </si>
  <si>
    <t>Плата за використання інших природних ресурсів</t>
  </si>
  <si>
    <t>Неподаткові надходження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</si>
  <si>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</si>
  <si>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</si>
  <si>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</si>
  <si>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21050000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</si>
  <si>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</si>
  <si>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</si>
  <si>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</si>
  <si>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</si>
  <si>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</si>
  <si>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22130000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</si>
  <si>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</si>
  <si>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Iншi неподаткові надходження</t>
  </si>
  <si>
    <t>24060000 </t>
  </si>
  <si>
    <t>Інші надходження  </t>
  </si>
  <si>
    <t>Разом власних доходів</t>
  </si>
  <si>
    <t>40000000 </t>
  </si>
  <si>
    <t>Офіційні трансферти</t>
  </si>
  <si>
    <t>Дотації</t>
  </si>
  <si>
    <t>Субвенції</t>
  </si>
  <si>
    <t xml:space="preserve">Всього доходів 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</si>
</sst>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.0"/>
    <numFmt numFmtId="177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3" fillId="0" borderId="0" xfId="56" applyFont="1" applyFill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4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8" fillId="0" borderId="13" xfId="56" applyFont="1" applyFill="1" applyBorder="1" applyAlignment="1" applyProtection="1">
      <alignment horizont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8" fillId="7" borderId="12" xfId="56" applyFont="1" applyFill="1" applyBorder="1" applyAlignment="1" applyProtection="1">
      <alignment horizontal="center" vertical="center" wrapText="1"/>
      <protection/>
    </xf>
    <xf numFmtId="176" fontId="23" fillId="7" borderId="12" xfId="56" applyNumberFormat="1" applyFont="1" applyFill="1" applyBorder="1" applyAlignment="1">
      <alignment horizontal="right" wrapText="1" shrinkToFit="1"/>
      <protection/>
    </xf>
    <xf numFmtId="176" fontId="23" fillId="7" borderId="13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center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76" fontId="24" fillId="0" borderId="15" xfId="56" applyNumberFormat="1" applyFont="1" applyFill="1" applyBorder="1" applyAlignment="1">
      <alignment horizontal="right" wrapText="1" shrinkToFit="1"/>
      <protection/>
    </xf>
    <xf numFmtId="176" fontId="24" fillId="0" borderId="16" xfId="56" applyNumberFormat="1" applyFont="1" applyFill="1" applyBorder="1" applyAlignment="1">
      <alignment horizontal="right" wrapText="1" shrinkToFit="1"/>
      <protection/>
    </xf>
    <xf numFmtId="176" fontId="24" fillId="0" borderId="0" xfId="56" applyNumberFormat="1" applyFont="1" applyFill="1" applyBorder="1" applyAlignment="1">
      <alignment horizont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76" fontId="24" fillId="0" borderId="0" xfId="56" applyNumberFormat="1" applyFont="1" applyFill="1" applyBorder="1" applyAlignment="1">
      <alignment horizontal="right" wrapText="1" shrinkToFit="1"/>
      <protection/>
    </xf>
    <xf numFmtId="176" fontId="24" fillId="0" borderId="17" xfId="56" applyNumberFormat="1" applyFont="1" applyFill="1" applyBorder="1" applyAlignment="1">
      <alignment horizontal="right" wrapText="1" shrinkToFit="1"/>
      <protection/>
    </xf>
    <xf numFmtId="176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76" fontId="24" fillId="0" borderId="19" xfId="56" applyNumberFormat="1" applyFont="1" applyFill="1" applyBorder="1" applyAlignment="1">
      <alignment horizontal="right" wrapText="1" shrinkToFit="1"/>
      <protection/>
    </xf>
    <xf numFmtId="176" fontId="24" fillId="0" borderId="20" xfId="56" applyNumberFormat="1" applyFont="1" applyFill="1" applyBorder="1" applyAlignment="1">
      <alignment horizontal="right" wrapText="1" shrinkToFit="1"/>
      <protection/>
    </xf>
    <xf numFmtId="0" fontId="24" fillId="0" borderId="21" xfId="56" applyFont="1" applyFill="1" applyBorder="1" applyAlignment="1" applyProtection="1">
      <alignment horizontal="left" vertical="center" wrapText="1"/>
      <protection/>
    </xf>
    <xf numFmtId="176" fontId="24" fillId="0" borderId="22" xfId="56" applyNumberFormat="1" applyFont="1" applyFill="1" applyBorder="1" applyAlignment="1">
      <alignment horizontal="right" wrapText="1" shrinkToFit="1"/>
      <protection/>
    </xf>
    <xf numFmtId="176" fontId="24" fillId="0" borderId="21" xfId="56" applyNumberFormat="1" applyFont="1" applyFill="1" applyBorder="1" applyAlignment="1">
      <alignment horizontal="right" wrapText="1" shrinkToFit="1"/>
      <protection/>
    </xf>
    <xf numFmtId="176" fontId="24" fillId="0" borderId="23" xfId="56" applyNumberFormat="1" applyFont="1" applyFill="1" applyBorder="1" applyAlignment="1">
      <alignment horizontal="right" wrapText="1" shrinkToFit="1"/>
      <protection/>
    </xf>
    <xf numFmtId="0" fontId="24" fillId="0" borderId="24" xfId="56" applyFont="1" applyFill="1" applyBorder="1" applyAlignment="1" applyProtection="1">
      <alignment horizontal="left" vertical="center" wrapText="1"/>
      <protection/>
    </xf>
    <xf numFmtId="176" fontId="24" fillId="0" borderId="25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176" fontId="24" fillId="0" borderId="19" xfId="56" applyNumberFormat="1" applyFont="1" applyFill="1" applyBorder="1" applyAlignment="1">
      <alignment wrapText="1" shrinkToFit="1"/>
      <protection/>
    </xf>
    <xf numFmtId="0" fontId="29" fillId="20" borderId="12" xfId="15" applyFont="1" applyFill="1" applyBorder="1" applyAlignment="1" applyProtection="1">
      <alignment horizontal="center" vertical="top" wrapText="1"/>
      <protection/>
    </xf>
    <xf numFmtId="176" fontId="23" fillId="20" borderId="12" xfId="56" applyNumberFormat="1" applyFont="1" applyFill="1" applyBorder="1" applyAlignment="1">
      <alignment horizontal="right" wrapText="1" shrinkToFit="1"/>
      <protection/>
    </xf>
    <xf numFmtId="176" fontId="23" fillId="20" borderId="13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right" wrapText="1" shrinkToFit="1"/>
      <protection/>
    </xf>
    <xf numFmtId="176" fontId="23" fillId="0" borderId="0" xfId="56" applyNumberFormat="1" applyFont="1" applyFill="1" applyBorder="1" applyAlignment="1">
      <alignment horizontal="left" wrapText="1" shrinkToFit="1"/>
      <protection/>
    </xf>
    <xf numFmtId="0" fontId="23" fillId="0" borderId="0" xfId="56" applyFont="1" applyBorder="1" applyAlignment="1">
      <alignment horizontal="left"/>
      <protection/>
    </xf>
    <xf numFmtId="0" fontId="24" fillId="0" borderId="26" xfId="56" applyFont="1" applyBorder="1" applyAlignment="1">
      <alignment horizontal="left" vertical="center"/>
      <protection/>
    </xf>
    <xf numFmtId="176" fontId="24" fillId="0" borderId="26" xfId="56" applyNumberFormat="1" applyFont="1" applyFill="1" applyBorder="1">
      <alignment/>
      <protection/>
    </xf>
    <xf numFmtId="176" fontId="24" fillId="0" borderId="27" xfId="56" applyNumberFormat="1" applyFont="1" applyFill="1" applyBorder="1" applyAlignment="1">
      <alignment horizontal="right"/>
      <protection/>
    </xf>
    <xf numFmtId="0" fontId="24" fillId="0" borderId="0" xfId="56" applyFont="1" applyFill="1">
      <alignment/>
      <protection/>
    </xf>
    <xf numFmtId="176" fontId="24" fillId="0" borderId="0" xfId="56" applyNumberFormat="1" applyFont="1" applyFill="1">
      <alignment/>
      <protection/>
    </xf>
    <xf numFmtId="0" fontId="24" fillId="0" borderId="19" xfId="56" applyFont="1" applyBorder="1" applyAlignment="1">
      <alignment horizontal="left" vertical="center"/>
      <protection/>
    </xf>
    <xf numFmtId="176" fontId="24" fillId="0" borderId="19" xfId="56" applyNumberFormat="1" applyFont="1" applyFill="1" applyBorder="1">
      <alignment/>
      <protection/>
    </xf>
    <xf numFmtId="176" fontId="24" fillId="0" borderId="20" xfId="56" applyNumberFormat="1" applyFont="1" applyFill="1" applyBorder="1" applyAlignment="1">
      <alignment horizontal="right"/>
      <protection/>
    </xf>
    <xf numFmtId="0" fontId="29" fillId="20" borderId="12" xfId="15" applyFont="1" applyFill="1" applyBorder="1" applyAlignment="1" applyProtection="1">
      <alignment horizontal="center" wrapText="1"/>
      <protection/>
    </xf>
    <xf numFmtId="0" fontId="28" fillId="7" borderId="10" xfId="56" applyNumberFormat="1" applyFont="1" applyFill="1" applyBorder="1" applyAlignment="1" applyProtection="1">
      <alignment vertical="center"/>
      <protection/>
    </xf>
    <xf numFmtId="49" fontId="24" fillId="0" borderId="28" xfId="56" applyNumberFormat="1" applyFont="1" applyFill="1" applyBorder="1" applyAlignment="1" applyProtection="1">
      <alignment horizontal="left" vertical="center" wrapText="1"/>
      <protection/>
    </xf>
    <xf numFmtId="49" fontId="24" fillId="0" borderId="29" xfId="56" applyNumberFormat="1" applyFont="1" applyFill="1" applyBorder="1" applyAlignment="1" applyProtection="1">
      <alignment horizontal="left" vertical="center"/>
      <protection/>
    </xf>
    <xf numFmtId="49" fontId="24" fillId="0" borderId="30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horizontal="left" vertical="center"/>
      <protection/>
    </xf>
    <xf numFmtId="49" fontId="24" fillId="0" borderId="32" xfId="56" applyNumberFormat="1" applyFont="1" applyFill="1" applyBorder="1" applyAlignment="1" applyProtection="1">
      <alignment horizontal="left" vertical="center"/>
      <protection/>
    </xf>
    <xf numFmtId="49" fontId="24" fillId="0" borderId="33" xfId="56" applyNumberFormat="1" applyFont="1" applyFill="1" applyBorder="1" applyAlignment="1" applyProtection="1">
      <alignment horizontal="left" vertical="center"/>
      <protection/>
    </xf>
    <xf numFmtId="49" fontId="24" fillId="0" borderId="30" xfId="56" applyNumberFormat="1" applyFont="1" applyFill="1" applyBorder="1" applyAlignment="1" applyProtection="1">
      <alignment vertical="center"/>
      <protection/>
    </xf>
    <xf numFmtId="0" fontId="28" fillId="7" borderId="10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vertical="center"/>
      <protection/>
    </xf>
    <xf numFmtId="49" fontId="24" fillId="0" borderId="32" xfId="56" applyNumberFormat="1" applyFont="1" applyFill="1" applyBorder="1" applyAlignment="1" applyProtection="1">
      <alignment vertical="center"/>
      <protection/>
    </xf>
    <xf numFmtId="0" fontId="23" fillId="20" borderId="34" xfId="56" applyFont="1" applyFill="1" applyBorder="1" applyAlignment="1">
      <alignment vertical="center" wrapText="1"/>
      <protection/>
    </xf>
    <xf numFmtId="0" fontId="24" fillId="0" borderId="35" xfId="56" applyFont="1" applyBorder="1" applyAlignment="1">
      <alignment horizontal="left" vertical="center" wrapText="1"/>
      <protection/>
    </xf>
    <xf numFmtId="0" fontId="24" fillId="0" borderId="30" xfId="56" applyFont="1" applyBorder="1" applyAlignment="1">
      <alignment horizontal="left" vertical="center" wrapText="1"/>
      <protection/>
    </xf>
    <xf numFmtId="176" fontId="24" fillId="0" borderId="24" xfId="56" applyNumberFormat="1" applyFont="1" applyFill="1" applyBorder="1" applyAlignment="1">
      <alignment horizontal="right" wrapText="1" shrinkToFit="1"/>
      <protection/>
    </xf>
    <xf numFmtId="0" fontId="24" fillId="0" borderId="36" xfId="56" applyFont="1" applyFill="1" applyBorder="1" applyAlignment="1" applyProtection="1">
      <alignment horizontal="left" vertical="center" wrapText="1"/>
      <protection/>
    </xf>
    <xf numFmtId="176" fontId="24" fillId="0" borderId="36" xfId="56" applyNumberFormat="1" applyFont="1" applyFill="1" applyBorder="1" applyAlignment="1">
      <alignment horizontal="right" wrapText="1" shrinkToFit="1"/>
      <protection/>
    </xf>
    <xf numFmtId="176" fontId="24" fillId="0" borderId="37" xfId="56" applyNumberFormat="1" applyFont="1" applyFill="1" applyBorder="1" applyAlignment="1">
      <alignment horizontal="right" wrapText="1" shrinkToFit="1"/>
      <protection/>
    </xf>
    <xf numFmtId="0" fontId="22" fillId="0" borderId="0" xfId="56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54.75390625" style="0" customWidth="1"/>
    <col min="3" max="3" width="11.75390625" style="0" customWidth="1"/>
    <col min="4" max="4" width="11.625" style="0" customWidth="1"/>
  </cols>
  <sheetData>
    <row r="1" spans="1:10" ht="22.5">
      <c r="A1" s="78" t="s">
        <v>2</v>
      </c>
      <c r="B1" s="78"/>
      <c r="C1" s="78"/>
      <c r="D1" s="78"/>
      <c r="E1" s="78"/>
      <c r="F1" s="1"/>
      <c r="G1" s="1"/>
      <c r="H1" s="2"/>
      <c r="I1" s="2"/>
      <c r="J1" s="2"/>
    </row>
    <row r="2" spans="1:10" ht="22.5">
      <c r="A2" s="78" t="s">
        <v>6</v>
      </c>
      <c r="B2" s="78"/>
      <c r="C2" s="78"/>
      <c r="D2" s="78"/>
      <c r="E2" s="78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3</v>
      </c>
      <c r="D4" s="11" t="s">
        <v>5</v>
      </c>
      <c r="E4" s="12" t="s">
        <v>4</v>
      </c>
      <c r="F4" s="13"/>
      <c r="G4" s="13"/>
      <c r="H4" s="14"/>
      <c r="I4" s="14"/>
      <c r="J4" s="14"/>
    </row>
    <row r="5" spans="1:10" ht="16.5" thickBot="1">
      <c r="A5" s="15"/>
      <c r="B5" s="16" t="s">
        <v>7</v>
      </c>
      <c r="C5" s="17"/>
      <c r="D5" s="18"/>
      <c r="E5" s="19"/>
      <c r="F5" s="20"/>
      <c r="G5" s="20"/>
      <c r="H5" s="14"/>
      <c r="I5" s="14"/>
      <c r="J5" s="14"/>
    </row>
    <row r="6" spans="1:10" ht="17.25" customHeight="1" thickBot="1">
      <c r="A6" s="60">
        <v>10000000</v>
      </c>
      <c r="B6" s="21" t="s">
        <v>8</v>
      </c>
      <c r="C6" s="22">
        <f>+C7+C10</f>
        <v>62258</v>
      </c>
      <c r="D6" s="22">
        <f>+D7+D10</f>
        <v>71615.23021</v>
      </c>
      <c r="E6" s="23">
        <f aca="true" t="shared" si="0" ref="E6:E30">IF(C6=0,"",IF(D6/C6*100&gt;=200,"В/100",D6/C6*100))</f>
        <v>115.02976358058402</v>
      </c>
      <c r="F6" s="24"/>
      <c r="G6" s="24"/>
      <c r="H6" s="25"/>
      <c r="I6" s="25"/>
      <c r="J6" s="25"/>
    </row>
    <row r="7" spans="1:10" ht="28.5" customHeight="1">
      <c r="A7" s="61">
        <v>11000000</v>
      </c>
      <c r="B7" s="26" t="s">
        <v>9</v>
      </c>
      <c r="C7" s="27">
        <f>SUM(C8:C9)</f>
        <v>54387.1</v>
      </c>
      <c r="D7" s="27">
        <f>SUM(D8:D9)</f>
        <v>62959.915239999995</v>
      </c>
      <c r="E7" s="28">
        <f t="shared" si="0"/>
        <v>115.76258936402198</v>
      </c>
      <c r="F7" s="29"/>
      <c r="G7" s="29"/>
      <c r="H7" s="14"/>
      <c r="I7" s="14"/>
      <c r="J7" s="14"/>
    </row>
    <row r="8" spans="1:10" ht="15.75">
      <c r="A8" s="62">
        <v>11010000</v>
      </c>
      <c r="B8" s="30" t="s">
        <v>10</v>
      </c>
      <c r="C8" s="31">
        <v>53369.5</v>
      </c>
      <c r="D8" s="32">
        <v>58481.757079999996</v>
      </c>
      <c r="E8" s="33">
        <f t="shared" si="0"/>
        <v>109.5789862749323</v>
      </c>
      <c r="F8" s="29"/>
      <c r="G8" s="29"/>
      <c r="H8" s="14"/>
      <c r="I8" s="14"/>
      <c r="J8" s="14"/>
    </row>
    <row r="9" spans="1:10" ht="15.75">
      <c r="A9" s="62">
        <v>11020000</v>
      </c>
      <c r="B9" s="30" t="s">
        <v>11</v>
      </c>
      <c r="C9" s="31">
        <v>1017.6</v>
      </c>
      <c r="D9" s="32">
        <v>4478.15816</v>
      </c>
      <c r="E9" s="33">
        <f>+D9/C9*100</f>
        <v>440.0705738993711</v>
      </c>
      <c r="F9" s="29"/>
      <c r="G9" s="29"/>
      <c r="H9" s="14"/>
      <c r="I9" s="14"/>
      <c r="J9" s="14"/>
    </row>
    <row r="10" spans="1:10" ht="31.5">
      <c r="A10" s="63">
        <v>13000000</v>
      </c>
      <c r="B10" s="34" t="s">
        <v>12</v>
      </c>
      <c r="C10" s="35">
        <f>SUM(C11:C14)</f>
        <v>7870.9</v>
      </c>
      <c r="D10" s="35">
        <f>SUM(D11:D14)</f>
        <v>8655.31497</v>
      </c>
      <c r="E10" s="36">
        <f t="shared" si="0"/>
        <v>109.96601367060946</v>
      </c>
      <c r="F10" s="29"/>
      <c r="G10" s="29"/>
      <c r="H10" s="14"/>
      <c r="I10" s="14"/>
      <c r="J10" s="14"/>
    </row>
    <row r="11" spans="1:10" ht="31.5">
      <c r="A11" s="64">
        <v>13010000</v>
      </c>
      <c r="B11" s="37" t="s">
        <v>13</v>
      </c>
      <c r="C11" s="38">
        <v>5100</v>
      </c>
      <c r="D11" s="39">
        <v>5240.05733</v>
      </c>
      <c r="E11" s="40">
        <f t="shared" si="0"/>
        <v>102.74622215686273</v>
      </c>
      <c r="F11" s="29"/>
      <c r="G11" s="29"/>
      <c r="H11" s="14"/>
      <c r="I11" s="14"/>
      <c r="J11" s="14"/>
    </row>
    <row r="12" spans="1:10" ht="15.75">
      <c r="A12" s="65">
        <v>13020000</v>
      </c>
      <c r="B12" s="41" t="s">
        <v>14</v>
      </c>
      <c r="C12" s="32">
        <v>1870.4</v>
      </c>
      <c r="D12" s="31">
        <v>2319.09617</v>
      </c>
      <c r="E12" s="33">
        <f t="shared" si="0"/>
        <v>123.98931618905044</v>
      </c>
      <c r="F12" s="29"/>
      <c r="G12" s="29"/>
      <c r="H12" s="14"/>
      <c r="I12" s="14"/>
      <c r="J12" s="14"/>
    </row>
    <row r="13" spans="1:10" ht="15.75">
      <c r="A13" s="65">
        <v>13030000</v>
      </c>
      <c r="B13" s="41" t="s">
        <v>15</v>
      </c>
      <c r="C13" s="32">
        <v>900</v>
      </c>
      <c r="D13" s="31">
        <v>1091.3796100000002</v>
      </c>
      <c r="E13" s="33">
        <f t="shared" si="0"/>
        <v>121.26440111111114</v>
      </c>
      <c r="F13" s="29"/>
      <c r="G13" s="29"/>
      <c r="H13" s="14"/>
      <c r="I13" s="14"/>
      <c r="J13" s="14"/>
    </row>
    <row r="14" spans="1:10" ht="16.5" thickBot="1">
      <c r="A14" s="66" t="s">
        <v>16</v>
      </c>
      <c r="B14" s="26" t="s">
        <v>17</v>
      </c>
      <c r="C14" s="27">
        <v>0.5</v>
      </c>
      <c r="D14" s="42">
        <v>4.78186</v>
      </c>
      <c r="E14" s="28">
        <f>+D14/C14*100</f>
        <v>956.372</v>
      </c>
      <c r="F14" s="29"/>
      <c r="G14" s="29"/>
      <c r="H14" s="14"/>
      <c r="I14" s="14"/>
      <c r="J14" s="14"/>
    </row>
    <row r="15" spans="1:10" ht="18" customHeight="1" thickBot="1">
      <c r="A15" s="68">
        <v>20000000</v>
      </c>
      <c r="B15" s="21" t="s">
        <v>18</v>
      </c>
      <c r="C15" s="22">
        <f>+C16+C20+C24</f>
        <v>2886.97</v>
      </c>
      <c r="D15" s="22">
        <f>+D16+D20+D24</f>
        <v>2745.34721</v>
      </c>
      <c r="E15" s="23">
        <f t="shared" si="0"/>
        <v>95.09441421282521</v>
      </c>
      <c r="F15" s="24"/>
      <c r="G15" s="24"/>
      <c r="H15" s="25"/>
      <c r="I15" s="25"/>
      <c r="J15" s="25"/>
    </row>
    <row r="16" spans="1:10" ht="15.75">
      <c r="A16" s="63">
        <v>21000000</v>
      </c>
      <c r="B16" s="34" t="s">
        <v>19</v>
      </c>
      <c r="C16" s="35">
        <f>SUM(C17:C19)</f>
        <v>213.6</v>
      </c>
      <c r="D16" s="35">
        <f>SUM(D17:D19)</f>
        <v>237.0445</v>
      </c>
      <c r="E16" s="36">
        <f t="shared" si="0"/>
        <v>110.97588951310861</v>
      </c>
      <c r="F16" s="29"/>
      <c r="G16" s="29"/>
      <c r="H16" s="14"/>
      <c r="I16" s="14"/>
      <c r="J16" s="14"/>
    </row>
    <row r="17" spans="1:10" ht="94.5">
      <c r="A17" s="69" t="s">
        <v>20</v>
      </c>
      <c r="B17" s="37" t="s">
        <v>21</v>
      </c>
      <c r="C17" s="38">
        <v>1.9</v>
      </c>
      <c r="D17" s="39">
        <v>231.0835</v>
      </c>
      <c r="E17" s="40"/>
      <c r="F17" s="29"/>
      <c r="G17" s="29"/>
      <c r="H17" s="14"/>
      <c r="I17" s="14"/>
      <c r="J17" s="14"/>
    </row>
    <row r="18" spans="1:10" ht="31.5">
      <c r="A18" s="70" t="s">
        <v>22</v>
      </c>
      <c r="B18" s="41" t="s">
        <v>23</v>
      </c>
      <c r="C18" s="32">
        <v>195.7</v>
      </c>
      <c r="D18" s="32">
        <v>0</v>
      </c>
      <c r="E18" s="33">
        <f>IF(C18=0,"",IF(D18/C18*100&gt;=200,"В/100",D18/C18*100))</f>
        <v>0</v>
      </c>
      <c r="F18" s="29"/>
      <c r="G18" s="29"/>
      <c r="H18" s="14"/>
      <c r="I18" s="14"/>
      <c r="J18" s="14"/>
    </row>
    <row r="19" spans="1:10" ht="15.75">
      <c r="A19" s="70">
        <v>21080000</v>
      </c>
      <c r="B19" s="41" t="s">
        <v>24</v>
      </c>
      <c r="C19" s="32">
        <v>16</v>
      </c>
      <c r="D19" s="31">
        <v>5.961</v>
      </c>
      <c r="E19" s="33">
        <f t="shared" si="0"/>
        <v>37.25625</v>
      </c>
      <c r="F19" s="29"/>
      <c r="G19" s="29"/>
      <c r="H19" s="14"/>
      <c r="I19" s="14"/>
      <c r="J19" s="14"/>
    </row>
    <row r="20" spans="1:10" ht="31.5">
      <c r="A20" s="63">
        <v>22000000</v>
      </c>
      <c r="B20" s="34" t="s">
        <v>25</v>
      </c>
      <c r="C20" s="44">
        <f>SUM(C21:C23)</f>
        <v>2623.37</v>
      </c>
      <c r="D20" s="44">
        <f>SUM(D21:D23)</f>
        <v>2475.40557</v>
      </c>
      <c r="E20" s="36">
        <f t="shared" si="0"/>
        <v>94.35975748750653</v>
      </c>
      <c r="F20" s="29"/>
      <c r="G20" s="29"/>
      <c r="H20" s="14"/>
      <c r="I20" s="14"/>
      <c r="J20" s="14"/>
    </row>
    <row r="21" spans="1:10" ht="15.75">
      <c r="A21" s="69">
        <v>22010000</v>
      </c>
      <c r="B21" s="75" t="s">
        <v>26</v>
      </c>
      <c r="C21" s="76">
        <v>2125.56</v>
      </c>
      <c r="D21" s="39">
        <v>2236.19665</v>
      </c>
      <c r="E21" s="40">
        <f t="shared" si="0"/>
        <v>105.20505890212462</v>
      </c>
      <c r="F21" s="29"/>
      <c r="G21" s="29"/>
      <c r="H21" s="14"/>
      <c r="I21" s="14"/>
      <c r="J21" s="14"/>
    </row>
    <row r="22" spans="1:10" ht="47.25">
      <c r="A22" s="70">
        <v>22080000</v>
      </c>
      <c r="B22" s="41" t="s">
        <v>27</v>
      </c>
      <c r="C22" s="74">
        <v>491.66</v>
      </c>
      <c r="D22" s="32">
        <v>233.07117000000002</v>
      </c>
      <c r="E22" s="33">
        <f t="shared" si="0"/>
        <v>47.40494854167515</v>
      </c>
      <c r="F22" s="29"/>
      <c r="G22" s="29"/>
      <c r="H22" s="14"/>
      <c r="I22" s="14"/>
      <c r="J22" s="14"/>
    </row>
    <row r="23" spans="1:10" ht="78.75" customHeight="1">
      <c r="A23" s="70" t="s">
        <v>28</v>
      </c>
      <c r="B23" s="41" t="s">
        <v>29</v>
      </c>
      <c r="C23" s="77">
        <v>6.15</v>
      </c>
      <c r="D23" s="27">
        <v>6.13775</v>
      </c>
      <c r="E23" s="33">
        <f t="shared" si="0"/>
        <v>99.80081300813008</v>
      </c>
      <c r="F23" s="29"/>
      <c r="G23" s="29"/>
      <c r="H23" s="14"/>
      <c r="I23" s="14"/>
      <c r="J23" s="14"/>
    </row>
    <row r="24" spans="1:10" ht="15.75">
      <c r="A24" s="67">
        <v>24000000</v>
      </c>
      <c r="B24" s="43" t="s">
        <v>30</v>
      </c>
      <c r="C24" s="44">
        <f>+C25</f>
        <v>50</v>
      </c>
      <c r="D24" s="44">
        <f>+D25</f>
        <v>32.89714</v>
      </c>
      <c r="E24" s="36">
        <f t="shared" si="0"/>
        <v>65.79428</v>
      </c>
      <c r="F24" s="29"/>
      <c r="G24" s="29"/>
      <c r="H24" s="14"/>
      <c r="I24" s="14"/>
      <c r="J24" s="14"/>
    </row>
    <row r="25" spans="1:10" ht="16.5" thickBot="1">
      <c r="A25" s="70" t="s">
        <v>31</v>
      </c>
      <c r="B25" s="41" t="s">
        <v>32</v>
      </c>
      <c r="C25" s="32">
        <v>50</v>
      </c>
      <c r="D25" s="31">
        <v>32.89714</v>
      </c>
      <c r="E25" s="33">
        <f t="shared" si="0"/>
        <v>65.79428</v>
      </c>
      <c r="F25" s="48"/>
      <c r="G25" s="49"/>
      <c r="H25" s="50"/>
      <c r="I25" s="25"/>
      <c r="J25" s="25"/>
    </row>
    <row r="26" spans="1:10" ht="21" customHeight="1" thickBot="1">
      <c r="A26" s="71"/>
      <c r="B26" s="45" t="s">
        <v>33</v>
      </c>
      <c r="C26" s="46">
        <f>+C6+C15</f>
        <v>65144.97</v>
      </c>
      <c r="D26" s="46">
        <f>+D6+D15</f>
        <v>74360.57741999999</v>
      </c>
      <c r="E26" s="47">
        <f t="shared" si="0"/>
        <v>114.14630695201791</v>
      </c>
      <c r="F26" s="48"/>
      <c r="G26" s="49"/>
      <c r="H26" s="50"/>
      <c r="I26" s="25"/>
      <c r="J26" s="25"/>
    </row>
    <row r="27" spans="1:10" ht="18" customHeight="1" thickBot="1">
      <c r="A27" s="60" t="s">
        <v>34</v>
      </c>
      <c r="B27" s="21" t="s">
        <v>35</v>
      </c>
      <c r="C27" s="22">
        <f>SUM(C28:C29)</f>
        <v>837987</v>
      </c>
      <c r="D27" s="22">
        <f>SUM(D28:D29)</f>
        <v>827048.74495</v>
      </c>
      <c r="E27" s="23">
        <f t="shared" si="0"/>
        <v>98.69469871847653</v>
      </c>
      <c r="F27" s="54"/>
      <c r="G27" s="55"/>
      <c r="H27" s="2"/>
      <c r="I27" s="2"/>
      <c r="J27" s="2"/>
    </row>
    <row r="28" spans="1:10" ht="15.75">
      <c r="A28" s="72">
        <v>41020000</v>
      </c>
      <c r="B28" s="51" t="s">
        <v>36</v>
      </c>
      <c r="C28" s="52">
        <v>31342</v>
      </c>
      <c r="D28" s="52">
        <v>30550.466660000002</v>
      </c>
      <c r="E28" s="53">
        <f t="shared" si="0"/>
        <v>97.47452830068279</v>
      </c>
      <c r="F28" s="54"/>
      <c r="G28" s="54"/>
      <c r="H28" s="2"/>
      <c r="I28" s="2"/>
      <c r="J28" s="2"/>
    </row>
    <row r="29" spans="1:10" ht="16.5" thickBot="1">
      <c r="A29" s="73">
        <v>41030000</v>
      </c>
      <c r="B29" s="56" t="s">
        <v>37</v>
      </c>
      <c r="C29" s="57">
        <v>806645</v>
      </c>
      <c r="D29" s="57">
        <v>796498.2782899999</v>
      </c>
      <c r="E29" s="58">
        <f t="shared" si="0"/>
        <v>98.74210815042552</v>
      </c>
      <c r="F29" s="48"/>
      <c r="G29" s="49"/>
      <c r="H29" s="50"/>
      <c r="I29" s="2"/>
      <c r="J29" s="2"/>
    </row>
    <row r="30" spans="1:5" ht="21.75" customHeight="1" thickBot="1">
      <c r="A30" s="71"/>
      <c r="B30" s="59" t="s">
        <v>38</v>
      </c>
      <c r="C30" s="46">
        <f>+C27+C26</f>
        <v>903131.97</v>
      </c>
      <c r="D30" s="46">
        <f>+D27+D26</f>
        <v>901409.32237</v>
      </c>
      <c r="E30" s="47">
        <f t="shared" si="0"/>
        <v>99.8092584819027</v>
      </c>
    </row>
  </sheetData>
  <sheetProtection/>
  <mergeCells count="2">
    <mergeCell ref="A1:E1"/>
    <mergeCell ref="A2:E2"/>
  </mergeCells>
  <printOptions horizontalCentered="1" verticalCentered="1"/>
  <pageMargins left="0" right="0" top="0.25" bottom="0" header="0.2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u250204</cp:lastModifiedBy>
  <cp:lastPrinted>2017-02-23T08:40:42Z</cp:lastPrinted>
  <dcterms:created xsi:type="dcterms:W3CDTF">2015-04-06T06:03:14Z</dcterms:created>
  <dcterms:modified xsi:type="dcterms:W3CDTF">2017-02-23T08:40:45Z</dcterms:modified>
  <cp:category/>
  <cp:version/>
  <cp:contentType/>
  <cp:contentStatus/>
</cp:coreProperties>
</file>