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15456" windowHeight="9528"/>
  </bookViews>
  <sheets>
    <sheet name="субвенція" sheetId="1" r:id="rId1"/>
  </sheets>
  <definedNames>
    <definedName name="_xlnm.Print_Titles" localSheetId="0">субвенція!$10:$11</definedName>
    <definedName name="_xlnm.Print_Area" localSheetId="0">субвенція!$A$1:$E$270</definedName>
  </definedNames>
  <calcPr calcId="145621"/>
</workbook>
</file>

<file path=xl/calcChain.xml><?xml version="1.0" encoding="utf-8"?>
<calcChain xmlns="http://schemas.openxmlformats.org/spreadsheetml/2006/main">
  <c r="B178" i="1" l="1"/>
  <c r="B29" i="1" l="1"/>
  <c r="B122" i="1" l="1"/>
  <c r="C97" i="1"/>
  <c r="B97" i="1"/>
  <c r="E192" i="1" l="1"/>
  <c r="C77" i="1"/>
  <c r="B77" i="1"/>
  <c r="B192" i="1"/>
  <c r="C107" i="1"/>
  <c r="B107" i="1"/>
  <c r="C102" i="1"/>
  <c r="B102" i="1"/>
  <c r="C139" i="1"/>
  <c r="B139" i="1"/>
  <c r="C82" i="1"/>
  <c r="B82" i="1"/>
  <c r="C65" i="1"/>
  <c r="B65" i="1"/>
  <c r="C70" i="1"/>
  <c r="B70" i="1"/>
  <c r="C47" i="1"/>
  <c r="B47" i="1"/>
  <c r="E37" i="1" l="1"/>
  <c r="B37" i="1"/>
  <c r="E252" i="1" l="1"/>
  <c r="B252" i="1"/>
  <c r="E246" i="1"/>
  <c r="B246" i="1"/>
  <c r="E240" i="1"/>
  <c r="B240" i="1"/>
  <c r="E236" i="1"/>
  <c r="B236" i="1"/>
  <c r="E233" i="1"/>
  <c r="B233" i="1"/>
  <c r="E230" i="1"/>
  <c r="B230" i="1"/>
  <c r="E226" i="1"/>
  <c r="B226" i="1"/>
  <c r="E222" i="1"/>
  <c r="B222" i="1"/>
  <c r="E213" i="1"/>
  <c r="B213" i="1"/>
  <c r="E208" i="1"/>
  <c r="B208" i="1"/>
  <c r="E204" i="1"/>
  <c r="B204" i="1"/>
  <c r="E197" i="1"/>
  <c r="B197" i="1"/>
  <c r="E185" i="1"/>
  <c r="B185" i="1"/>
  <c r="E182" i="1"/>
  <c r="B182" i="1"/>
  <c r="E178" i="1"/>
  <c r="E174" i="1"/>
  <c r="B174" i="1"/>
  <c r="E170" i="1"/>
  <c r="B170" i="1"/>
  <c r="E165" i="1"/>
  <c r="B165" i="1"/>
  <c r="E161" i="1"/>
  <c r="B161" i="1"/>
  <c r="E158" i="1"/>
  <c r="B158" i="1"/>
  <c r="E154" i="1"/>
  <c r="B154" i="1"/>
  <c r="E149" i="1"/>
  <c r="B149" i="1"/>
  <c r="C142" i="1"/>
  <c r="C133" i="1"/>
  <c r="C129" i="1"/>
  <c r="C126" i="1"/>
  <c r="C122" i="1"/>
  <c r="C117" i="1"/>
  <c r="C112" i="1"/>
  <c r="C93" i="1"/>
  <c r="C89" i="1"/>
  <c r="C86" i="1"/>
  <c r="C59" i="1"/>
  <c r="C55" i="1"/>
  <c r="C51" i="1"/>
  <c r="E33" i="1"/>
  <c r="B33" i="1"/>
  <c r="C143" i="1" l="1"/>
  <c r="B38" i="1"/>
  <c r="E260" i="1" l="1"/>
  <c r="E261" i="1" s="1"/>
  <c r="E262" i="1" s="1"/>
  <c r="B260" i="1"/>
  <c r="B261" i="1" s="1"/>
  <c r="E39" i="1" l="1"/>
  <c r="E263" i="1" s="1"/>
  <c r="B39" i="1"/>
  <c r="E38" i="1" l="1"/>
  <c r="B142" i="1"/>
  <c r="B133" i="1"/>
  <c r="B129" i="1"/>
  <c r="B126" i="1"/>
  <c r="B117" i="1"/>
  <c r="B112" i="1"/>
  <c r="B93" i="1"/>
  <c r="B89" i="1"/>
  <c r="B86" i="1"/>
  <c r="C262" i="1"/>
  <c r="C263" i="1" s="1"/>
  <c r="B59" i="1"/>
  <c r="B55" i="1"/>
  <c r="B51" i="1"/>
  <c r="B143" i="1" l="1"/>
  <c r="B262" i="1" s="1"/>
  <c r="B263" i="1" s="1"/>
  <c r="D44" i="1"/>
</calcChain>
</file>

<file path=xl/sharedStrings.xml><?xml version="1.0" encoding="utf-8"?>
<sst xmlns="http://schemas.openxmlformats.org/spreadsheetml/2006/main" count="265" uniqueCount="214">
  <si>
    <t>Найменування об’єкта</t>
  </si>
  <si>
    <t>Обсяг фінансування, тис. гривень</t>
  </si>
  <si>
    <t xml:space="preserve">Введення в експлуатацію </t>
  </si>
  <si>
    <t>дороги, кілометрів</t>
  </si>
  <si>
    <t>_______</t>
  </si>
  <si>
    <t>Разом</t>
  </si>
  <si>
    <t>мосту, пог. метрів</t>
  </si>
  <si>
    <r>
      <t>вулиці і дороги комунальної власності у населених пунктах, м</t>
    </r>
    <r>
      <rPr>
        <sz val="14"/>
        <color theme="1"/>
        <rFont val="Calibri"/>
        <family val="2"/>
        <charset val="204"/>
      </rPr>
      <t>²</t>
    </r>
  </si>
  <si>
    <t>Разом за розділом “Об’єкти будівництва та реконструкції автомобільних доріг”</t>
  </si>
  <si>
    <t>Разом за розділом “Об’єкти капітального ремонту автомобільних доріг”</t>
  </si>
  <si>
    <t xml:space="preserve">                Чернігівська область</t>
  </si>
  <si>
    <t xml:space="preserve">Разом </t>
  </si>
  <si>
    <t>Разом  “Об’єкти поточного середнього ремонту автомобільних доріг”</t>
  </si>
  <si>
    <t>Разом по Чернігівській області</t>
  </si>
  <si>
    <t>с. Курінь,  вул. Садова</t>
  </si>
  <si>
    <t>с. Бахмач, вул. Південна</t>
  </si>
  <si>
    <t>с. Стрільники, вул Центральна</t>
  </si>
  <si>
    <t>с.Салтикова Дівиця, вул. Козацька</t>
  </si>
  <si>
    <t>с.Феськівка, вул.Миру</t>
  </si>
  <si>
    <t>с.Кукшин, вул.Власенків</t>
  </si>
  <si>
    <t>с.Бирине, вул.Свободи</t>
  </si>
  <si>
    <t>с.Троїцьке, вул.Центральна</t>
  </si>
  <si>
    <t>с.Троїцьке, вул.Селянська</t>
  </si>
  <si>
    <t>с.Стахорщина, вул.Зелена</t>
  </si>
  <si>
    <t>с.Курилівка, вул.Садова - вул.Терешкової</t>
  </si>
  <si>
    <t>с.Манжосівка, вул.Шевченка</t>
  </si>
  <si>
    <t>с.Заїзд, вул.Івана Мазепи</t>
  </si>
  <si>
    <t>с. Івашківка, вул.Б.Хмельницького</t>
  </si>
  <si>
    <t>м. Корюківка, вул.Шевченка</t>
  </si>
  <si>
    <t>с.Тур`я, вул.Лащенка (окремими ділянками)</t>
  </si>
  <si>
    <t>с.Тур`я, вул.Усіка (окремими ділянками)</t>
  </si>
  <si>
    <t>с.Чепелів, вул.Лозівська (окремими ділянками)</t>
  </si>
  <si>
    <t xml:space="preserve">м.Новгород-Сіверський, вул.Б.Майстренка </t>
  </si>
  <si>
    <t xml:space="preserve">м.Новгород-Сіверський, вул.Губернська </t>
  </si>
  <si>
    <t>м.Прилуки, вул.Київська (окремими ділянками)</t>
  </si>
  <si>
    <t>м.Новгород-Сіверський, вул. Козацька</t>
  </si>
  <si>
    <t>м.Новгород-Сівеський, вул.Різдвяна</t>
  </si>
  <si>
    <t>с.Роїще, вул.Молодіжна, (окремими ділянками)</t>
  </si>
  <si>
    <t>с.Боромики, вул.Перемоги</t>
  </si>
  <si>
    <t>Разом за розділом "Об`єкти поточного середнього ремонту автомобільних доріг"</t>
  </si>
  <si>
    <t>Разом за розділом вулиці і дороги комунальної власності у населених пунктах</t>
  </si>
  <si>
    <t>м.Семенівка, вул.Б.Хмельницького</t>
  </si>
  <si>
    <t>м.Семенівка, вул.Червона Площа</t>
  </si>
  <si>
    <t>с.Кобижча, вул.Київська</t>
  </si>
  <si>
    <t>с.Кобижча, вул.Литвина</t>
  </si>
  <si>
    <t>с.Бирине, вул.Слобідська</t>
  </si>
  <si>
    <t>с.Рихли, вул.Монастирська</t>
  </si>
  <si>
    <t>с.Вербичі, вул.Першотравнева</t>
  </si>
  <si>
    <t>с.Марківці, вул.Гоголя - вул.Шевченка</t>
  </si>
  <si>
    <t>м.Ічня, вул.Піщана</t>
  </si>
  <si>
    <t>с.Галиця, вул.М.Приходька</t>
  </si>
  <si>
    <t>Разом вулиці і дороги комунальної власності у населених пунктах</t>
  </si>
  <si>
    <t>м.Новгород-Сіверський, вул.Вокзальна</t>
  </si>
  <si>
    <t>м.Новгород-Сіверський, вул.Шевченка</t>
  </si>
  <si>
    <t>с.Ядути, вул.Набережна</t>
  </si>
  <si>
    <t>c.Петрушівка, вул.Гарама</t>
  </si>
  <si>
    <t>с.Вербичі, вул.Річна</t>
  </si>
  <si>
    <t>м.Прилуки, вул.Козача (окремими ділянками)</t>
  </si>
  <si>
    <t>м.Прилуки, вул.Земська (окремими ділянками)</t>
  </si>
  <si>
    <t>м.Прилуки, вул.Андріївська (окремими ділянками)</t>
  </si>
  <si>
    <t>Додаток</t>
  </si>
  <si>
    <t>до розпорядження голови обласної державної адміністрації</t>
  </si>
  <si>
    <t xml:space="preserve"> </t>
  </si>
  <si>
    <t xml:space="preserve">м. Ніжин </t>
  </si>
  <si>
    <t>26 березня 2018 року № 156</t>
  </si>
  <si>
    <t>1. Об’єкти будівництва та реконструкції автомобільних доріг</t>
  </si>
  <si>
    <t>1.1. Автомобільні дороги місцевого значення </t>
  </si>
  <si>
    <t>1.2. Вулиці і дороги комунальної власності у населених пунктах</t>
  </si>
  <si>
    <t>2. Об’єкти капітального ремонту автомобільних доріг</t>
  </si>
  <si>
    <t>2.1.1. Проектно-вишукувальні роботи майбутніх періодів</t>
  </si>
  <si>
    <t>2.2. Вулиці і дороги комунальної власності у населених пунктах</t>
  </si>
  <si>
    <t>2.2.2. м. Чернігів (замовник робіт - управління житлово-комунального господарства Чернігівської міської ради)</t>
  </si>
  <si>
    <t>2.1. Автомобільні дороги місцевого значення (замовник робіт - Управління капітального будівництва обласної державної адміністрації)</t>
  </si>
  <si>
    <t>2.2.3. Замовник робіт - Управління капітального будівництва обласної державної адміністрації:</t>
  </si>
  <si>
    <t>3. Об’єкти поточного середнього ремонту автомобільних доріг</t>
  </si>
  <si>
    <t>3.1. Автомобільні дороги місцевого значення </t>
  </si>
  <si>
    <t xml:space="preserve">3.1.1. Бахмацький район </t>
  </si>
  <si>
    <t xml:space="preserve">3.1.2. Бобровицький район </t>
  </si>
  <si>
    <t xml:space="preserve">        3.1.3. Борзнянський район </t>
  </si>
  <si>
    <t xml:space="preserve">3.1.4. Варвинський район </t>
  </si>
  <si>
    <t xml:space="preserve">3.1.5. Городнянський район </t>
  </si>
  <si>
    <t xml:space="preserve">3.1.6. Ічнянський район </t>
  </si>
  <si>
    <t xml:space="preserve">3.1.7. Козелецький район </t>
  </si>
  <si>
    <t xml:space="preserve">3.1.8. Коропський район </t>
  </si>
  <si>
    <t xml:space="preserve">3.1.9. Корюківський район </t>
  </si>
  <si>
    <t xml:space="preserve">3.1.10. Куликівський район </t>
  </si>
  <si>
    <t xml:space="preserve">3.1.11. Менський район </t>
  </si>
  <si>
    <t xml:space="preserve">3.1.12. Ніжинський район </t>
  </si>
  <si>
    <t xml:space="preserve">3.1.13. Новгород-Сіверський район </t>
  </si>
  <si>
    <t xml:space="preserve">3.1.14. Носівський район </t>
  </si>
  <si>
    <t>3.1.15. Прилуцький район</t>
  </si>
  <si>
    <t xml:space="preserve">3.1.16. Ріпкинський район </t>
  </si>
  <si>
    <t xml:space="preserve">3.1.17. Семенівський район </t>
  </si>
  <si>
    <t xml:space="preserve">3.1.18. Сосницький район </t>
  </si>
  <si>
    <t xml:space="preserve">3.1.19. Срібнянський район </t>
  </si>
  <si>
    <t xml:space="preserve">3.1.20. Талалаївський район </t>
  </si>
  <si>
    <t xml:space="preserve">3.1.21. Чернігівський район </t>
  </si>
  <si>
    <t xml:space="preserve">3.1.22. Сновський район </t>
  </si>
  <si>
    <t>3.2. Вулиці і дороги комунальної власності у населених пунктах</t>
  </si>
  <si>
    <t xml:space="preserve">3.2.1. Бахмацький район </t>
  </si>
  <si>
    <t xml:space="preserve">3.2.2. Бобровицький район </t>
  </si>
  <si>
    <t xml:space="preserve">3.2.3. Борзнянський район </t>
  </si>
  <si>
    <t xml:space="preserve">3.2.4. Варвинський район </t>
  </si>
  <si>
    <t xml:space="preserve">3.2.5. Городнянський район </t>
  </si>
  <si>
    <t xml:space="preserve">3.2.6. Ічнянський район </t>
  </si>
  <si>
    <t xml:space="preserve">3.2.7. Козелецький район </t>
  </si>
  <si>
    <t xml:space="preserve">3.2.8. Коропський район </t>
  </si>
  <si>
    <t>3.2.9. Корюківський район</t>
  </si>
  <si>
    <t xml:space="preserve">3.2.10. Куликівський район </t>
  </si>
  <si>
    <t>3.2.11. Менський район</t>
  </si>
  <si>
    <t xml:space="preserve">3.2.12. Ніжинський район </t>
  </si>
  <si>
    <t xml:space="preserve">3.2.13. Новгород-Сіверський район </t>
  </si>
  <si>
    <t>3.2.14. Носівський район</t>
  </si>
  <si>
    <t>с.Рівчак-Степанівка, вул.Покровська</t>
  </si>
  <si>
    <t>с.Яблунівка, вул.Харлана - вул.Преображенська</t>
  </si>
  <si>
    <t xml:space="preserve">3.2.15. Прилуцький район </t>
  </si>
  <si>
    <t xml:space="preserve">3.2.16. Ріпкинський район </t>
  </si>
  <si>
    <t xml:space="preserve">3.2.17. Семенівський район </t>
  </si>
  <si>
    <t xml:space="preserve">3.2.18. Сосницький район </t>
  </si>
  <si>
    <t xml:space="preserve">3.2.19. Срібнянський район </t>
  </si>
  <si>
    <t xml:space="preserve">3.2.20. Талалаївський район </t>
  </si>
  <si>
    <t xml:space="preserve">3.2.21. Чернігівський район </t>
  </si>
  <si>
    <t xml:space="preserve">3.2.22. Сновський район </t>
  </si>
  <si>
    <t>с.Чепелів, вул.Шевченка (окремими ділянками)</t>
  </si>
  <si>
    <t xml:space="preserve">3.2.23. м. Прилуки </t>
  </si>
  <si>
    <t xml:space="preserve">3.2.24. м. Н.-Сіверський </t>
  </si>
  <si>
    <t>с.Макіївка, вул.Маяковського (окремими ділянками)</t>
  </si>
  <si>
    <t xml:space="preserve"> (в редакції розпорядження голови</t>
  </si>
  <si>
    <t>обласної державної адміністрації</t>
  </si>
  <si>
    <t xml:space="preserve">Капітальний ремонт ділянки дороги проспекту Миру (від мосту р.Десна до Катерининської церкви) в м.Чернігів </t>
  </si>
  <si>
    <t>с.Ядути, вул.Трубинська</t>
  </si>
  <si>
    <t>с.Лемешівка, вул.Гагаріна</t>
  </si>
  <si>
    <t xml:space="preserve">ПЕРЕЛІК                                                                                                                                                                                                                                                                                                                                                                                                                                                                                                                                                                       об’єктів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  за рахунок субвенції з державного бюджету місцевим бюджетам у 2018 році </t>
  </si>
  <si>
    <t>Капітальний ремонт дороги вул. Незалежності, в м.Ніжин, Чернігівської області (I черга)</t>
  </si>
  <si>
    <t>Начальник Управління капітального будівництва</t>
  </si>
  <si>
    <t>Б. Нечепа</t>
  </si>
  <si>
    <t>С252009    Під`їзд до ст.Талалаївка  на ділянці км0+000-км0+700, (окремими ділянками)</t>
  </si>
  <si>
    <t>О252127    Терехівка-Березанка на ділянці км0+000-км7+000, (окремими ділянками)</t>
  </si>
  <si>
    <t>О250614 Максимівка - Іржавець - Ступаківка на ділянці км 0+000 - км 17+100, (окремими ділянками)</t>
  </si>
  <si>
    <t>О250508 Тупичів - Куликівка - Макишин на ділянці км 0+000 - км 20+400, (окремими ділянками)</t>
  </si>
  <si>
    <t>С250733 /Т-25-28/ - Жеребецьке на ділянці км 0+000 - км 2+500, (окремими ділянками)</t>
  </si>
  <si>
    <t>О250805 Короп - Атюша - Поліське на ділянці км 0+000 - км 25+000, (окремими ділянками)</t>
  </si>
  <si>
    <t>С252108 /М-01/ - Золотинка на ділянці км 0+000 - км 6+400, (окремими ділянками)</t>
  </si>
  <si>
    <t xml:space="preserve">О251312 /Р-12/ - Леньків на ділянці км 0+000 - км 4+700, (окремими ділянками) </t>
  </si>
  <si>
    <t>О251407 Рівчак - Степанівка - Софіївка на ділянці км 0+000 - км 4+600, (окремими ділянками)</t>
  </si>
  <si>
    <t>О250110    Бахмач - Халимонове на ділянці км 0+000 - км 5+000, (окремими ділянками)</t>
  </si>
  <si>
    <t>О250106    Гайворон - Голінка на ділянці км 0+000 - км13+000, (окремими ділянками)</t>
  </si>
  <si>
    <t xml:space="preserve">С250108 Фастівці - Шевченка на ділянці км 0+000 - км 7+400, (окремими ділянками) </t>
  </si>
  <si>
    <t>О250111    Григорівка - Перше Травня на ділянці км 0+000 - км17+100, (окремими ділянками)</t>
  </si>
  <si>
    <t>О250205    Бобровиця - Рудьківка - Сухиня на ділянці  км 0+000 - км12+700, (окремими ділянками)</t>
  </si>
  <si>
    <t>О250311    Високе - Головеньки - Нові Млини на ділянці  км 0+000 - км 17+000, (окремими ділянками)</t>
  </si>
  <si>
    <t>С250316    Омбиш - Остер на ділянці км 0+000 - км 6+500, (окремими ділянками)</t>
  </si>
  <si>
    <t>О250404    Варва - Хукалівка - Поділ на ділянці км 0+000 -км 18+800, (окремими ділянками)</t>
  </si>
  <si>
    <t>О250409    Озеряни - Макушиха - Нове на ділянці км 0+000 - км 11+300, (окремими ділянками)</t>
  </si>
  <si>
    <t>О250505    Городня - Бурівка на ділянці км 0+000 - км 29+800, (окремими ділянками)</t>
  </si>
  <si>
    <t>О250504   Смичин - Конотоп - Смяч на ділянці км 0+000 -км 12+900, (окремими ділянками)</t>
  </si>
  <si>
    <t>О250601    Ольшана - Качанівка  на ділянці км 0+000 - км 22+100, (окремими ділянками)</t>
  </si>
  <si>
    <t>О250602    Дорогинка - Крупичполе на ділянці  км 0+000 -км19+200, (окремими ділянками)</t>
  </si>
  <si>
    <t>О250722    Горбачі - Патюти  на ділянці км 0+000 -км12+800, (окремими ділянками)</t>
  </si>
  <si>
    <t>О250720    Остер - Романьки - Бірки на ділянці км 0+000 -км 8+500, (окремими ділянками)</t>
  </si>
  <si>
    <t>О250804   Криски - Понорниця - Верба на ділянці км 0+000 - км14+000, (окремими ділянками)</t>
  </si>
  <si>
    <t>О250801   Іваньків - /Т25-39/ на ділянці км 0+000 -км10+100, (окремими ділянками)</t>
  </si>
  <si>
    <t>О250920    Корюківка - Наумівка - Перелюб - Погорільці - Семенівка на ділянці км 0+000 - км 7+300, (окремими ділянками)</t>
  </si>
  <si>
    <t>О250907 Холми-Козилівка на ділянці км 0+000 - км 9+000, (окремими ділянками)</t>
  </si>
  <si>
    <t>О251105    Березна - Бігач на ділянці км 0+000 - км 13+800, (окремими ділянками)</t>
  </si>
  <si>
    <t>О251114 /Т25-42/ - Куковичі на ділянці км 0+000 - км 4+800, (окремими ділянками)</t>
  </si>
  <si>
    <t>О251224    Заньки - Дуболугівка  на ділянці  км 0+000 -км10+300, (окремими ділянками)</t>
  </si>
  <si>
    <t>О251203   Талалаївка - Лосинівка на ділянці км 0+000 -км11+300, (окремими ділянками)</t>
  </si>
  <si>
    <t xml:space="preserve">О251302    /Р-65/ - Горбове - Об'єднане - Блистова  на ділянці км 0+000 - км 30+800, (окремими ділянками)           </t>
  </si>
  <si>
    <t xml:space="preserve">О251713   Костобобрів - Грем'яч на ділянці км 0+000 -км 33+100, (окремими ділянками)  </t>
  </si>
  <si>
    <t xml:space="preserve">О251410    Носівка - Яблунівка - Ясна Зірка  на ділянці км 0+000 - км 18+000, (окремими ділянками)  </t>
  </si>
  <si>
    <t xml:space="preserve">О251406   Носівка - Лосинівка - Велика Дорога на ділянці км 0+000 - км 32+100, (окремими ділянками)  </t>
  </si>
  <si>
    <t>О251509    Прилуки - Сергіївка на ділянці км 0+000 - км 29+500, (окремими ділянками)</t>
  </si>
  <si>
    <t>О251513    Боршна - Смош - Ряшки - Оникіївка на ділянці км 0+000 - км 16+500, (окремими ділянками)</t>
  </si>
  <si>
    <t>О251506   Мала Дівиця - Дмитрівка - Білорічиця на ділянці км 0+000 - км 15+000, (окремими ділянками)</t>
  </si>
  <si>
    <t>О251613   Великі Осняки - Сибереж - Гучин на ділянці км 0+000 - км 10+000, (окремими ділянками)</t>
  </si>
  <si>
    <t>С251611   Петрики - Кратинь - Петруші на ділянці км 0+000 - км11+500, (окремими ділянками)</t>
  </si>
  <si>
    <t>О251703    Жадове - Погорільці на ділянці км 0+000 -км 12+400, (окремими ділянками)</t>
  </si>
  <si>
    <t>О251701 Семенівка - Карповичі  на ділянці  км 0+000 -км14+800, (окремими ділянками)</t>
  </si>
  <si>
    <t>О250920    Корюківка - Наумівка - Перелюб - Погорільці - Семенівка на ділянці км 37+300 - км 60+000, (окремими ділянками)</t>
  </si>
  <si>
    <t>О251803    Велике Устя - Бутівка на ділянці км 0+000 - км 5+100, (окремими ділянками)</t>
  </si>
  <si>
    <t>О251804    Чорнотичі - Кудрівка - Лозова на ділянці км 0+000 - км 17+700, (окремими ділянками)</t>
  </si>
  <si>
    <t>О251901    Срібне - Карпилівка на ділянці км 0+000 -км11+800, (окремими ділянками)</t>
  </si>
  <si>
    <t>О250104    Дмитрівка - Красний  Колядин - Скороходове - Бабчин на ділянці км 0+000 - км 24+600, (окремими ділянками)</t>
  </si>
  <si>
    <t>О252112    Довжик - Кархівка - Андріївка на ділянці км 0+000 - км 31+200, (окремими ділянками)</t>
  </si>
  <si>
    <t>О252110    М.Коцюбинське - Жукотки - Шибиринівка - Антоновичі на ділянці км 0+000 - км 19+500, (окремими ділянками)</t>
  </si>
  <si>
    <t>О252202    Тур`я - Гута - Студенецька на ділянці км 0+000 -км 25+700, (окремими ділянками)</t>
  </si>
  <si>
    <t>м.Мена, вул.Вокзальна</t>
  </si>
  <si>
    <t>О250719 Димерка - Борсуків - Самійлівка на ділянці км 0+000 - км 13+000, (окремими ділянками)</t>
  </si>
  <si>
    <t>смт. Талалаївка, вул.Енергетиків</t>
  </si>
  <si>
    <t>смт. Срібне, вул.Миру</t>
  </si>
  <si>
    <t>смт. Сосниця, вул.Довженко</t>
  </si>
  <si>
    <t>смт. Сосниця, вул.Корнєва</t>
  </si>
  <si>
    <t>смт. Замглай, вул.Шевченка</t>
  </si>
  <si>
    <t>смт. Замглай, вул.Молодіжна</t>
  </si>
  <si>
    <t>смт. Замглай, вул.Кільцева</t>
  </si>
  <si>
    <t>смт. Ріпки, вул.Васильєва</t>
  </si>
  <si>
    <t>смт. Ріпки, вул.Святомиколаївська</t>
  </si>
  <si>
    <t>смт. Березна, вул.Феодосіївська</t>
  </si>
  <si>
    <t>смт. Березна, вул.Сотницька</t>
  </si>
  <si>
    <t>смт. Макошине, вул.Дружби</t>
  </si>
  <si>
    <t>смт. Холми, вул.Михайлівська</t>
  </si>
  <si>
    <t>смт. Понорниця, вул.Свириденка</t>
  </si>
  <si>
    <t xml:space="preserve">смт. Козелець, вул.Франка </t>
  </si>
  <si>
    <t>смт. Козелець, вул.Розумовських</t>
  </si>
  <si>
    <t>м.Ічня, вул.Воскресінська</t>
  </si>
  <si>
    <t xml:space="preserve"> с. Журавка, вул.Вороного</t>
  </si>
  <si>
    <t>О251602    Ріпки - Високинь - Павлівка на ділянці км 0+000 - км 24+800, (окремими ділянками)</t>
  </si>
  <si>
    <t>О250718    Пархимів - Тарасів - Новики-/М-01/ на ділянці км 0+000 - км 13+500, (окремими ділянками)</t>
  </si>
  <si>
    <t>О250511    Развинівка - Вихвостів - /Тупичів - Івашківка/ на ділянці км 0+000 - км 8+700, (окремими ділянками)</t>
  </si>
  <si>
    <t>О250216    Кобижча - Свидовець на ділянці км 0+000 - км 29+300, (окремими ділянками)</t>
  </si>
  <si>
    <t>О251001    Куликівка - Авдіївка - Виблі - /Р-67/ на ділянці км 0+000 - км 29+800, (окремими ділянками)</t>
  </si>
  <si>
    <t>Капітальний ремонт металевого мосту через р.Віть на автомобільній дорозі місцевого значення О251303 Новгород-Сіверський - Бирине, км 3+767</t>
  </si>
  <si>
    <t>18 грудня 2018 року № 777)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</si>
</sst>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₽&quot;_-;\-* #,##0.00\ &quot;₽&quot;_-;_-* &quot;-&quot;??\ &quot;₽&quot;_-;_-@_-"/>
    <numFmt numFmtId="165" formatCode="_-* #,##0.00_₴_-;\-* #,##0.00_₴_-;_-* &quot;-&quot;??_₴_-;_-@_-"/>
    <numFmt numFmtId="166" formatCode="#,##0.000"/>
    <numFmt numFmtId="167" formatCode="#,##0.0####"/>
    <numFmt numFmtId="168" formatCode="0.000"/>
    <numFmt numFmtId="169" formatCode="0.0"/>
  </numFmts>
  <fonts count="2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8" fillId="0" borderId="0"/>
    <xf numFmtId="0" fontId="6" fillId="0" borderId="0"/>
    <xf numFmtId="0" fontId="9" fillId="0" borderId="0"/>
    <xf numFmtId="0" fontId="4" fillId="0" borderId="0"/>
    <xf numFmtId="0" fontId="9" fillId="0" borderId="0"/>
    <xf numFmtId="0" fontId="6" fillId="0" borderId="0"/>
    <xf numFmtId="0" fontId="4" fillId="0" borderId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167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167" fontId="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Border="1"/>
    <xf numFmtId="167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9" fillId="0" borderId="0" xfId="0" applyFont="1" applyBorder="1" applyAlignment="1">
      <alignment wrapText="1"/>
    </xf>
    <xf numFmtId="0" fontId="15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0" fontId="1" fillId="0" borderId="0" xfId="0" applyFont="1"/>
    <xf numFmtId="168" fontId="1" fillId="2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/>
    <xf numFmtId="168" fontId="1" fillId="2" borderId="3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vertical="center" wrapText="1"/>
    </xf>
    <xf numFmtId="168" fontId="11" fillId="0" borderId="1" xfId="0" applyNumberFormat="1" applyFont="1" applyBorder="1" applyAlignment="1"/>
    <xf numFmtId="168" fontId="12" fillId="0" borderId="3" xfId="0" applyNumberFormat="1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center" vertical="center" wrapText="1"/>
    </xf>
    <xf numFmtId="168" fontId="14" fillId="0" borderId="3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 vertical="top" wrapText="1"/>
    </xf>
    <xf numFmtId="168" fontId="13" fillId="4" borderId="1" xfId="0" applyNumberFormat="1" applyFont="1" applyFill="1" applyBorder="1" applyAlignment="1">
      <alignment horizontal="left" vertical="top" wrapText="1"/>
    </xf>
    <xf numFmtId="168" fontId="20" fillId="4" borderId="1" xfId="0" applyNumberFormat="1" applyFont="1" applyFill="1" applyBorder="1" applyAlignment="1">
      <alignment horizontal="left" vertical="top" wrapText="1"/>
    </xf>
    <xf numFmtId="168" fontId="1" fillId="3" borderId="1" xfId="0" applyNumberFormat="1" applyFont="1" applyFill="1" applyBorder="1" applyAlignment="1">
      <alignment horizontal="left" vertical="center" wrapText="1"/>
    </xf>
    <xf numFmtId="168" fontId="1" fillId="2" borderId="1" xfId="0" applyNumberFormat="1" applyFont="1" applyFill="1" applyBorder="1" applyAlignment="1">
      <alignment horizontal="left" vertical="center" wrapText="1"/>
    </xf>
    <xf numFmtId="168" fontId="13" fillId="3" borderId="1" xfId="0" applyNumberFormat="1" applyFont="1" applyFill="1" applyBorder="1" applyAlignment="1">
      <alignment horizontal="left" vertical="center" wrapText="1"/>
    </xf>
    <xf numFmtId="168" fontId="1" fillId="3" borderId="1" xfId="0" applyNumberFormat="1" applyFont="1" applyFill="1" applyBorder="1" applyAlignment="1">
      <alignment horizontal="left" vertical="top" wrapText="1"/>
    </xf>
    <xf numFmtId="168" fontId="20" fillId="4" borderId="1" xfId="0" applyNumberFormat="1" applyFont="1" applyFill="1" applyBorder="1" applyAlignment="1">
      <alignment horizontal="left" vertical="center" wrapText="1"/>
    </xf>
    <xf numFmtId="168" fontId="20" fillId="3" borderId="1" xfId="0" applyNumberFormat="1" applyFont="1" applyFill="1" applyBorder="1" applyAlignment="1">
      <alignment horizontal="left" vertical="center" wrapText="1"/>
    </xf>
    <xf numFmtId="169" fontId="13" fillId="0" borderId="1" xfId="0" applyNumberFormat="1" applyFont="1" applyFill="1" applyBorder="1" applyAlignment="1">
      <alignment horizontal="center" vertical="center" wrapText="1"/>
    </xf>
    <xf numFmtId="169" fontId="13" fillId="0" borderId="6" xfId="0" applyNumberFormat="1" applyFont="1" applyFill="1" applyBorder="1" applyAlignment="1">
      <alignment horizontal="center" vertical="center" wrapText="1"/>
    </xf>
    <xf numFmtId="169" fontId="1" fillId="2" borderId="1" xfId="0" applyNumberFormat="1" applyFont="1" applyFill="1" applyBorder="1" applyAlignment="1">
      <alignment horizontal="center" vertical="center" wrapText="1"/>
    </xf>
    <xf numFmtId="169" fontId="13" fillId="0" borderId="3" xfId="0" applyNumberFormat="1" applyFont="1" applyFill="1" applyBorder="1" applyAlignment="1">
      <alignment horizontal="center" vertical="center" wrapText="1"/>
    </xf>
    <xf numFmtId="169" fontId="14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/>
    <xf numFmtId="169" fontId="22" fillId="0" borderId="1" xfId="0" applyNumberFormat="1" applyFont="1" applyBorder="1" applyAlignment="1">
      <alignment horizontal="center"/>
    </xf>
    <xf numFmtId="169" fontId="1" fillId="3" borderId="1" xfId="0" applyNumberFormat="1" applyFont="1" applyFill="1" applyBorder="1" applyAlignment="1">
      <alignment horizontal="center" vertical="center" wrapText="1"/>
    </xf>
    <xf numFmtId="169" fontId="0" fillId="3" borderId="1" xfId="0" applyNumberFormat="1" applyFont="1" applyFill="1" applyBorder="1"/>
    <xf numFmtId="169" fontId="22" fillId="3" borderId="1" xfId="0" applyNumberFormat="1" applyFont="1" applyFill="1" applyBorder="1" applyAlignment="1">
      <alignment horizontal="center"/>
    </xf>
    <xf numFmtId="169" fontId="1" fillId="3" borderId="1" xfId="0" applyNumberFormat="1" applyFont="1" applyFill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17" fillId="2" borderId="1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Border="1" applyAlignment="1">
      <alignment horizontal="center" vertical="center"/>
    </xf>
    <xf numFmtId="169" fontId="17" fillId="0" borderId="1" xfId="0" applyNumberFormat="1" applyFont="1" applyBorder="1" applyAlignment="1">
      <alignment horizontal="center"/>
    </xf>
    <xf numFmtId="169" fontId="13" fillId="3" borderId="1" xfId="0" applyNumberFormat="1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top" wrapText="1"/>
    </xf>
    <xf numFmtId="168" fontId="0" fillId="3" borderId="1" xfId="0" applyNumberFormat="1" applyFill="1" applyBorder="1"/>
    <xf numFmtId="0" fontId="23" fillId="0" borderId="0" xfId="0" applyFont="1" applyBorder="1"/>
    <xf numFmtId="167" fontId="23" fillId="2" borderId="0" xfId="0" applyNumberFormat="1" applyFont="1" applyFill="1" applyBorder="1" applyAlignment="1">
      <alignment vertical="center" wrapText="1"/>
    </xf>
    <xf numFmtId="0" fontId="23" fillId="0" borderId="0" xfId="0" applyFont="1"/>
    <xf numFmtId="168" fontId="1" fillId="3" borderId="1" xfId="0" applyNumberFormat="1" applyFont="1" applyFill="1" applyBorder="1" applyAlignment="1">
      <alignment vertical="center" wrapText="1"/>
    </xf>
    <xf numFmtId="169" fontId="13" fillId="3" borderId="6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left" vertical="center" wrapText="1"/>
    </xf>
    <xf numFmtId="168" fontId="13" fillId="0" borderId="6" xfId="0" applyNumberFormat="1" applyFont="1" applyFill="1" applyBorder="1" applyAlignment="1">
      <alignment horizontal="left" vertical="center" wrapText="1"/>
    </xf>
    <xf numFmtId="168" fontId="13" fillId="3" borderId="6" xfId="0" applyNumberFormat="1" applyFont="1" applyFill="1" applyBorder="1" applyAlignment="1">
      <alignment horizontal="left" vertical="center" wrapText="1"/>
    </xf>
    <xf numFmtId="169" fontId="1" fillId="0" borderId="1" xfId="0" applyNumberFormat="1" applyFont="1" applyBorder="1" applyAlignment="1">
      <alignment horizontal="center" vertical="center"/>
    </xf>
    <xf numFmtId="168" fontId="1" fillId="3" borderId="1" xfId="0" applyNumberFormat="1" applyFont="1" applyFill="1" applyBorder="1" applyAlignment="1">
      <alignment vertical="top" wrapText="1"/>
    </xf>
    <xf numFmtId="0" fontId="0" fillId="3" borderId="0" xfId="0" applyFill="1"/>
    <xf numFmtId="168" fontId="1" fillId="3" borderId="3" xfId="0" applyNumberFormat="1" applyFont="1" applyFill="1" applyBorder="1" applyAlignment="1">
      <alignment horizontal="center" vertical="center" wrapText="1"/>
    </xf>
    <xf numFmtId="168" fontId="14" fillId="3" borderId="3" xfId="0" applyNumberFormat="1" applyFont="1" applyFill="1" applyBorder="1" applyAlignment="1">
      <alignment horizontal="center" vertical="center" wrapText="1"/>
    </xf>
    <xf numFmtId="168" fontId="13" fillId="3" borderId="3" xfId="0" applyNumberFormat="1" applyFont="1" applyFill="1" applyBorder="1" applyAlignment="1">
      <alignment horizontal="center" vertical="center" wrapText="1"/>
    </xf>
    <xf numFmtId="168" fontId="12" fillId="3" borderId="3" xfId="0" applyNumberFormat="1" applyFont="1" applyFill="1" applyBorder="1" applyAlignment="1">
      <alignment horizontal="center" vertical="center" wrapText="1"/>
    </xf>
    <xf numFmtId="168" fontId="5" fillId="3" borderId="1" xfId="0" applyNumberFormat="1" applyFont="1" applyFill="1" applyBorder="1"/>
    <xf numFmtId="0" fontId="5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168" fontId="1" fillId="2" borderId="3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top" wrapText="1"/>
    </xf>
    <xf numFmtId="168" fontId="17" fillId="2" borderId="1" xfId="0" applyNumberFormat="1" applyFont="1" applyFill="1" applyBorder="1" applyAlignment="1">
      <alignment horizontal="center" vertical="center" wrapText="1"/>
    </xf>
    <xf numFmtId="168" fontId="13" fillId="3" borderId="1" xfId="0" applyNumberFormat="1" applyFont="1" applyFill="1" applyBorder="1" applyAlignment="1">
      <alignment horizontal="center" vertical="center" wrapText="1"/>
    </xf>
    <xf numFmtId="168" fontId="13" fillId="0" borderId="6" xfId="0" applyNumberFormat="1" applyFont="1" applyFill="1" applyBorder="1" applyAlignment="1">
      <alignment horizontal="center" vertical="center" wrapText="1"/>
    </xf>
    <xf numFmtId="168" fontId="13" fillId="3" borderId="7" xfId="0" applyNumberFormat="1" applyFont="1" applyFill="1" applyBorder="1" applyAlignment="1">
      <alignment horizontal="center" vertical="center" wrapText="1"/>
    </xf>
    <xf numFmtId="168" fontId="13" fillId="0" borderId="1" xfId="15" applyNumberFormat="1" applyFont="1" applyFill="1" applyBorder="1" applyAlignment="1">
      <alignment horizontal="center" vertical="center" wrapText="1"/>
    </xf>
    <xf numFmtId="168" fontId="13" fillId="3" borderId="6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8" fontId="20" fillId="4" borderId="1" xfId="0" applyNumberFormat="1" applyFont="1" applyFill="1" applyBorder="1" applyAlignment="1">
      <alignment horizontal="center" vertical="top" wrapText="1"/>
    </xf>
    <xf numFmtId="168" fontId="20" fillId="4" borderId="1" xfId="0" applyNumberFormat="1" applyFont="1" applyFill="1" applyBorder="1" applyAlignment="1">
      <alignment horizontal="center" vertical="center" wrapText="1"/>
    </xf>
    <xf numFmtId="168" fontId="20" fillId="3" borderId="1" xfId="0" applyNumberFormat="1" applyFont="1" applyFill="1" applyBorder="1" applyAlignment="1">
      <alignment horizontal="center" vertical="center" wrapText="1"/>
    </xf>
    <xf numFmtId="168" fontId="17" fillId="2" borderId="5" xfId="0" applyNumberFormat="1" applyFont="1" applyFill="1" applyBorder="1" applyAlignment="1">
      <alignment horizontal="center" vertical="center" wrapText="1"/>
    </xf>
    <xf numFmtId="168" fontId="17" fillId="2" borderId="3" xfId="0" applyNumberFormat="1" applyFont="1" applyFill="1" applyBorder="1" applyAlignment="1">
      <alignment horizontal="center" vertical="center" wrapText="1"/>
    </xf>
    <xf numFmtId="168" fontId="17" fillId="2" borderId="4" xfId="0" applyNumberFormat="1" applyFont="1" applyFill="1" applyBorder="1" applyAlignment="1">
      <alignment horizontal="center" vertical="center" wrapText="1"/>
    </xf>
    <xf numFmtId="168" fontId="1" fillId="2" borderId="3" xfId="0" applyNumberFormat="1" applyFont="1" applyFill="1" applyBorder="1" applyAlignment="1">
      <alignment horizontal="center" vertical="center" wrapText="1"/>
    </xf>
    <xf numFmtId="168" fontId="1" fillId="2" borderId="4" xfId="0" applyNumberFormat="1" applyFont="1" applyFill="1" applyBorder="1" applyAlignment="1">
      <alignment horizontal="center" vertical="center" wrapText="1"/>
    </xf>
    <xf numFmtId="168" fontId="21" fillId="4" borderId="5" xfId="0" applyNumberFormat="1" applyFont="1" applyFill="1" applyBorder="1" applyAlignment="1">
      <alignment horizontal="center" vertical="center" wrapText="1"/>
    </xf>
    <xf numFmtId="168" fontId="21" fillId="4" borderId="3" xfId="0" applyNumberFormat="1" applyFont="1" applyFill="1" applyBorder="1" applyAlignment="1">
      <alignment horizontal="center" vertical="center" wrapText="1"/>
    </xf>
    <xf numFmtId="168" fontId="21" fillId="4" borderId="4" xfId="0" applyNumberFormat="1" applyFont="1" applyFill="1" applyBorder="1" applyAlignment="1">
      <alignment horizontal="center" vertical="center" wrapText="1"/>
    </xf>
    <xf numFmtId="168" fontId="20" fillId="4" borderId="3" xfId="0" applyNumberFormat="1" applyFont="1" applyFill="1" applyBorder="1" applyAlignment="1">
      <alignment horizontal="center" vertical="center" wrapText="1"/>
    </xf>
    <xf numFmtId="168" fontId="20" fillId="4" borderId="4" xfId="0" applyNumberFormat="1" applyFont="1" applyFill="1" applyBorder="1" applyAlignment="1">
      <alignment horizontal="center" vertical="center" wrapText="1"/>
    </xf>
    <xf numFmtId="168" fontId="14" fillId="0" borderId="5" xfId="0" applyNumberFormat="1" applyFont="1" applyFill="1" applyBorder="1" applyAlignment="1">
      <alignment horizontal="center" vertical="center" wrapText="1"/>
    </xf>
    <xf numFmtId="168" fontId="14" fillId="0" borderId="3" xfId="0" applyNumberFormat="1" applyFont="1" applyFill="1" applyBorder="1" applyAlignment="1">
      <alignment horizontal="center" vertical="center" wrapText="1"/>
    </xf>
    <xf numFmtId="168" fontId="14" fillId="0" borderId="4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167" fontId="17" fillId="2" borderId="5" xfId="0" applyNumberFormat="1" applyFont="1" applyFill="1" applyBorder="1" applyAlignment="1">
      <alignment horizontal="center" vertical="center" wrapText="1"/>
    </xf>
    <xf numFmtId="167" fontId="17" fillId="2" borderId="3" xfId="0" applyNumberFormat="1" applyFont="1" applyFill="1" applyBorder="1" applyAlignment="1">
      <alignment horizontal="center" vertical="center" wrapText="1"/>
    </xf>
    <xf numFmtId="167" fontId="17" fillId="2" borderId="4" xfId="0" applyNumberFormat="1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center" vertical="center" wrapText="1"/>
    </xf>
    <xf numFmtId="168" fontId="13" fillId="0" borderId="4" xfId="0" applyNumberFormat="1" applyFont="1" applyFill="1" applyBorder="1" applyAlignment="1">
      <alignment horizontal="center" vertical="center" wrapText="1"/>
    </xf>
    <xf numFmtId="168" fontId="16" fillId="0" borderId="3" xfId="0" applyNumberFormat="1" applyFont="1" applyFill="1" applyBorder="1" applyAlignment="1">
      <alignment horizontal="center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7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168" fontId="2" fillId="2" borderId="3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168" fontId="17" fillId="2" borderId="5" xfId="0" applyNumberFormat="1" applyFont="1" applyFill="1" applyBorder="1" applyAlignment="1">
      <alignment horizontal="center" vertical="center"/>
    </xf>
    <xf numFmtId="168" fontId="17" fillId="2" borderId="3" xfId="0" applyNumberFormat="1" applyFont="1" applyFill="1" applyBorder="1" applyAlignment="1">
      <alignment horizontal="center" vertical="center"/>
    </xf>
    <xf numFmtId="168" fontId="17" fillId="2" borderId="4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8" fontId="17" fillId="0" borderId="5" xfId="0" applyNumberFormat="1" applyFont="1" applyBorder="1" applyAlignment="1">
      <alignment horizontal="center" vertical="top" wrapText="1"/>
    </xf>
    <xf numFmtId="168" fontId="18" fillId="0" borderId="3" xfId="0" applyNumberFormat="1" applyFont="1" applyBorder="1" applyAlignment="1">
      <alignment horizontal="center" vertical="top" wrapText="1"/>
    </xf>
    <xf numFmtId="168" fontId="18" fillId="0" borderId="4" xfId="0" applyNumberFormat="1" applyFont="1" applyBorder="1" applyAlignment="1">
      <alignment horizontal="center" vertical="top" wrapText="1"/>
    </xf>
  </cellXfs>
  <cellStyles count="16">
    <cellStyle name="Normal_Доходи" xfId="5"/>
    <cellStyle name="Грошовий" xfId="15" builtinId="4"/>
    <cellStyle name="Звичайний" xfId="0" builtinId="0"/>
    <cellStyle name="Звичайний 2" xfId="6"/>
    <cellStyle name="Звичайний 2 2" xfId="7"/>
    <cellStyle name="Звичайний 3" xfId="8"/>
    <cellStyle name="Звичайний 4" xfId="9"/>
    <cellStyle name="Звичайний 5" xfId="10"/>
    <cellStyle name="Звичайний 6" xfId="11"/>
    <cellStyle name="Звичайний 6 2" xfId="12"/>
    <cellStyle name="Обычный 2" xfId="2"/>
    <cellStyle name="Обычный 2 2" xfId="13"/>
    <cellStyle name="Обычный 3" xfId="4"/>
    <cellStyle name="Обычный 4" xfId="1"/>
    <cellStyle name="Обычный 4 2" xfId="3"/>
    <cellStyle name="Фінансовий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71"/>
  <sheetViews>
    <sheetView showZeros="0" tabSelected="1" view="pageBreakPreview" topLeftCell="A232" zoomScale="55" zoomScaleNormal="90" zoomScaleSheetLayoutView="55" workbookViewId="0">
      <selection activeCell="M9" sqref="M9"/>
    </sheetView>
  </sheetViews>
  <sheetFormatPr defaultRowHeight="14.4" x14ac:dyDescent="0.3"/>
  <cols>
    <col min="1" max="1" width="67.44140625" style="1" customWidth="1"/>
    <col min="2" max="2" width="26" style="1" customWidth="1"/>
    <col min="3" max="3" width="18.6640625" style="1" customWidth="1"/>
    <col min="4" max="4" width="17.44140625" style="1" customWidth="1"/>
    <col min="5" max="5" width="26.44140625" customWidth="1"/>
  </cols>
  <sheetData>
    <row r="2" spans="1:5" ht="18" x14ac:dyDescent="0.35">
      <c r="D2" s="17" t="s">
        <v>60</v>
      </c>
      <c r="E2" s="17"/>
    </row>
    <row r="3" spans="1:5" ht="40.5" customHeight="1" x14ac:dyDescent="0.3">
      <c r="D3" s="118" t="s">
        <v>61</v>
      </c>
      <c r="E3" s="118"/>
    </row>
    <row r="4" spans="1:5" ht="18.75" customHeight="1" x14ac:dyDescent="0.3">
      <c r="D4" s="119" t="s">
        <v>64</v>
      </c>
      <c r="E4" s="119"/>
    </row>
    <row r="5" spans="1:5" ht="18.75" customHeight="1" x14ac:dyDescent="0.3">
      <c r="D5" s="119" t="s">
        <v>127</v>
      </c>
      <c r="E5" s="137"/>
    </row>
    <row r="6" spans="1:5" ht="18.75" customHeight="1" x14ac:dyDescent="0.3">
      <c r="D6" s="119" t="s">
        <v>128</v>
      </c>
      <c r="E6" s="137"/>
    </row>
    <row r="7" spans="1:5" ht="18.75" customHeight="1" x14ac:dyDescent="0.35">
      <c r="D7" s="138" t="s">
        <v>213</v>
      </c>
      <c r="E7" s="138"/>
    </row>
    <row r="8" spans="1:5" ht="15" x14ac:dyDescent="0.25">
      <c r="A8" s="123" t="s">
        <v>62</v>
      </c>
      <c r="B8" s="123"/>
      <c r="C8" s="123"/>
      <c r="D8" s="123"/>
    </row>
    <row r="9" spans="1:5" ht="105.75" customHeight="1" x14ac:dyDescent="0.3">
      <c r="A9" s="129" t="s">
        <v>132</v>
      </c>
      <c r="B9" s="129"/>
      <c r="C9" s="129"/>
      <c r="D9" s="129"/>
      <c r="E9" s="130"/>
    </row>
    <row r="10" spans="1:5" ht="55.5" customHeight="1" x14ac:dyDescent="0.3">
      <c r="A10" s="124" t="s">
        <v>0</v>
      </c>
      <c r="B10" s="124" t="s">
        <v>1</v>
      </c>
      <c r="C10" s="126" t="s">
        <v>2</v>
      </c>
      <c r="D10" s="127"/>
      <c r="E10" s="128"/>
    </row>
    <row r="11" spans="1:5" ht="82.5" customHeight="1" x14ac:dyDescent="0.3">
      <c r="A11" s="125"/>
      <c r="B11" s="124"/>
      <c r="C11" s="2" t="s">
        <v>3</v>
      </c>
      <c r="D11" s="2" t="s">
        <v>6</v>
      </c>
      <c r="E11" s="3" t="s">
        <v>7</v>
      </c>
    </row>
    <row r="12" spans="1:5" ht="18" x14ac:dyDescent="0.3">
      <c r="A12" s="124" t="s">
        <v>10</v>
      </c>
      <c r="B12" s="124"/>
      <c r="C12" s="124"/>
      <c r="D12" s="124"/>
      <c r="E12" s="134"/>
    </row>
    <row r="13" spans="1:5" s="19" customFormat="1" ht="26.25" customHeight="1" x14ac:dyDescent="0.3">
      <c r="A13" s="135" t="s">
        <v>65</v>
      </c>
      <c r="B13" s="135"/>
      <c r="C13" s="135"/>
      <c r="D13" s="135"/>
      <c r="E13" s="136"/>
    </row>
    <row r="14" spans="1:5" ht="18" x14ac:dyDescent="0.3">
      <c r="A14" s="109" t="s">
        <v>66</v>
      </c>
      <c r="B14" s="109"/>
      <c r="C14" s="109"/>
      <c r="D14" s="109"/>
      <c r="E14" s="110"/>
    </row>
    <row r="15" spans="1:5" ht="18.75" x14ac:dyDescent="0.25">
      <c r="A15" s="4"/>
      <c r="B15" s="4"/>
      <c r="C15" s="4"/>
      <c r="D15" s="4"/>
      <c r="E15" s="5"/>
    </row>
    <row r="16" spans="1:5" ht="18.75" x14ac:dyDescent="0.25">
      <c r="A16" s="4"/>
      <c r="B16" s="4"/>
      <c r="C16" s="4"/>
      <c r="D16" s="4"/>
      <c r="E16" s="5"/>
    </row>
    <row r="17" spans="1:5" ht="18.75" x14ac:dyDescent="0.25">
      <c r="A17" s="6" t="s">
        <v>4</v>
      </c>
      <c r="B17" s="4"/>
      <c r="C17" s="4"/>
      <c r="D17" s="4"/>
      <c r="E17" s="5"/>
    </row>
    <row r="18" spans="1:5" ht="18" x14ac:dyDescent="0.3">
      <c r="A18" s="6" t="s">
        <v>5</v>
      </c>
      <c r="B18" s="4"/>
      <c r="C18" s="4"/>
      <c r="D18" s="4"/>
      <c r="E18" s="5"/>
    </row>
    <row r="19" spans="1:5" ht="18" x14ac:dyDescent="0.3">
      <c r="A19" s="109" t="s">
        <v>67</v>
      </c>
      <c r="B19" s="109"/>
      <c r="C19" s="109"/>
      <c r="D19" s="109"/>
      <c r="E19" s="110"/>
    </row>
    <row r="20" spans="1:5" ht="18.75" x14ac:dyDescent="0.25">
      <c r="A20" s="4"/>
      <c r="B20" s="4"/>
      <c r="C20" s="4"/>
      <c r="D20" s="4"/>
      <c r="E20" s="5"/>
    </row>
    <row r="21" spans="1:5" ht="18.75" x14ac:dyDescent="0.25">
      <c r="A21" s="4"/>
      <c r="B21" s="4"/>
      <c r="C21" s="4"/>
      <c r="D21" s="4"/>
      <c r="E21" s="5"/>
    </row>
    <row r="22" spans="1:5" ht="18.75" x14ac:dyDescent="0.25">
      <c r="A22" s="6" t="s">
        <v>4</v>
      </c>
      <c r="B22" s="4"/>
      <c r="C22" s="4"/>
      <c r="D22" s="4"/>
      <c r="E22" s="5"/>
    </row>
    <row r="23" spans="1:5" ht="18" x14ac:dyDescent="0.3">
      <c r="A23" s="6" t="s">
        <v>5</v>
      </c>
      <c r="B23" s="3"/>
      <c r="C23" s="3"/>
      <c r="D23" s="3"/>
      <c r="E23" s="7"/>
    </row>
    <row r="24" spans="1:5" ht="36" x14ac:dyDescent="0.3">
      <c r="A24" s="6" t="s">
        <v>8</v>
      </c>
      <c r="B24" s="3"/>
      <c r="C24" s="3"/>
      <c r="D24" s="3"/>
      <c r="E24" s="7"/>
    </row>
    <row r="25" spans="1:5" ht="17.399999999999999" x14ac:dyDescent="0.3">
      <c r="A25" s="146" t="s">
        <v>68</v>
      </c>
      <c r="B25" s="146"/>
      <c r="C25" s="146"/>
      <c r="D25" s="146"/>
      <c r="E25" s="136"/>
    </row>
    <row r="26" spans="1:5" ht="18" x14ac:dyDescent="0.3">
      <c r="A26" s="145" t="s">
        <v>72</v>
      </c>
      <c r="B26" s="109"/>
      <c r="C26" s="109"/>
      <c r="D26" s="109"/>
      <c r="E26" s="110"/>
    </row>
    <row r="27" spans="1:5" ht="18" x14ac:dyDescent="0.3">
      <c r="A27" s="12" t="s">
        <v>69</v>
      </c>
      <c r="B27" s="81">
        <v>644</v>
      </c>
      <c r="C27" s="4"/>
      <c r="D27" s="4"/>
      <c r="E27" s="5"/>
    </row>
    <row r="28" spans="1:5" ht="54" x14ac:dyDescent="0.3">
      <c r="A28" s="80" t="s">
        <v>212</v>
      </c>
      <c r="B28" s="81">
        <v>2536.8000000000002</v>
      </c>
      <c r="C28" s="77"/>
      <c r="D28" s="77"/>
      <c r="E28" s="78"/>
    </row>
    <row r="29" spans="1:5" ht="18.75" customHeight="1" x14ac:dyDescent="0.3">
      <c r="A29" s="6" t="s">
        <v>5</v>
      </c>
      <c r="B29" s="23">
        <f>B27+B28</f>
        <v>3180.8</v>
      </c>
      <c r="C29" s="9"/>
      <c r="D29" s="9"/>
      <c r="E29" s="10"/>
    </row>
    <row r="30" spans="1:5" ht="27.75" customHeight="1" x14ac:dyDescent="0.3">
      <c r="A30" s="131" t="s">
        <v>70</v>
      </c>
      <c r="B30" s="132"/>
      <c r="C30" s="132"/>
      <c r="D30" s="132"/>
      <c r="E30" s="133"/>
    </row>
    <row r="31" spans="1:5" ht="17.399999999999999" x14ac:dyDescent="0.3">
      <c r="A31" s="111" t="s">
        <v>71</v>
      </c>
      <c r="B31" s="112"/>
      <c r="C31" s="112"/>
      <c r="D31" s="112"/>
      <c r="E31" s="113"/>
    </row>
    <row r="32" spans="1:5" ht="36" x14ac:dyDescent="0.3">
      <c r="A32" s="63" t="s">
        <v>129</v>
      </c>
      <c r="B32" s="23">
        <v>23420</v>
      </c>
      <c r="C32" s="43"/>
      <c r="D32" s="43"/>
      <c r="E32" s="43">
        <v>12252</v>
      </c>
    </row>
    <row r="33" spans="1:5" ht="18" x14ac:dyDescent="0.3">
      <c r="A33" s="32" t="s">
        <v>5</v>
      </c>
      <c r="B33" s="23">
        <f>B32</f>
        <v>23420</v>
      </c>
      <c r="C33" s="43"/>
      <c r="D33" s="43"/>
      <c r="E33" s="58">
        <f>E32</f>
        <v>12252</v>
      </c>
    </row>
    <row r="34" spans="1:5" ht="23.25" customHeight="1" x14ac:dyDescent="0.3">
      <c r="A34" s="147" t="s">
        <v>73</v>
      </c>
      <c r="B34" s="148"/>
      <c r="C34" s="148"/>
      <c r="D34" s="148"/>
      <c r="E34" s="149"/>
    </row>
    <row r="35" spans="1:5" ht="18.75" customHeight="1" x14ac:dyDescent="0.3">
      <c r="A35" s="147" t="s">
        <v>63</v>
      </c>
      <c r="B35" s="148"/>
      <c r="C35" s="148"/>
      <c r="D35" s="148"/>
      <c r="E35" s="149"/>
    </row>
    <row r="36" spans="1:5" s="70" customFormat="1" ht="36" x14ac:dyDescent="0.3">
      <c r="A36" s="69" t="s">
        <v>133</v>
      </c>
      <c r="B36" s="57">
        <v>10589.2</v>
      </c>
      <c r="C36" s="48"/>
      <c r="D36" s="48"/>
      <c r="E36" s="48">
        <v>7027</v>
      </c>
    </row>
    <row r="37" spans="1:5" ht="18" x14ac:dyDescent="0.3">
      <c r="A37" s="32" t="s">
        <v>5</v>
      </c>
      <c r="B37" s="82">
        <f>B36</f>
        <v>10589.2</v>
      </c>
      <c r="C37" s="43"/>
      <c r="D37" s="43"/>
      <c r="E37" s="58">
        <f>E36</f>
        <v>7027</v>
      </c>
    </row>
    <row r="38" spans="1:5" ht="39" customHeight="1" x14ac:dyDescent="0.3">
      <c r="A38" s="27" t="s">
        <v>51</v>
      </c>
      <c r="B38" s="23">
        <f>B33+B37</f>
        <v>34009.199999999997</v>
      </c>
      <c r="C38" s="41"/>
      <c r="D38" s="43"/>
      <c r="E38" s="68">
        <f>E33+E37</f>
        <v>19279</v>
      </c>
    </row>
    <row r="39" spans="1:5" ht="36" x14ac:dyDescent="0.3">
      <c r="A39" s="27" t="s">
        <v>9</v>
      </c>
      <c r="B39" s="83">
        <f>B29+B38</f>
        <v>37190</v>
      </c>
      <c r="C39" s="42"/>
      <c r="D39" s="43"/>
      <c r="E39" s="54">
        <f>E33+E37</f>
        <v>19279</v>
      </c>
    </row>
    <row r="40" spans="1:5" ht="17.399999999999999" x14ac:dyDescent="0.3">
      <c r="A40" s="111" t="s">
        <v>74</v>
      </c>
      <c r="B40" s="112"/>
      <c r="C40" s="112"/>
      <c r="D40" s="112"/>
      <c r="E40" s="113"/>
    </row>
    <row r="41" spans="1:5" ht="18.75" customHeight="1" x14ac:dyDescent="0.3">
      <c r="A41" s="120" t="s">
        <v>75</v>
      </c>
      <c r="B41" s="121"/>
      <c r="C41" s="121"/>
      <c r="D41" s="121"/>
      <c r="E41" s="122"/>
    </row>
    <row r="42" spans="1:5" ht="17.399999999999999" x14ac:dyDescent="0.3">
      <c r="A42" s="111" t="s">
        <v>76</v>
      </c>
      <c r="B42" s="112"/>
      <c r="C42" s="112"/>
      <c r="D42" s="112"/>
      <c r="E42" s="113"/>
    </row>
    <row r="43" spans="1:5" ht="36" x14ac:dyDescent="0.3">
      <c r="A43" s="37" t="s">
        <v>145</v>
      </c>
      <c r="B43" s="84">
        <v>2730.875</v>
      </c>
      <c r="C43" s="56">
        <v>0.72</v>
      </c>
      <c r="D43" s="57"/>
      <c r="E43" s="59"/>
    </row>
    <row r="44" spans="1:5" ht="36" x14ac:dyDescent="0.3">
      <c r="A44" s="65" t="s">
        <v>146</v>
      </c>
      <c r="B44" s="81">
        <v>3711.424</v>
      </c>
      <c r="C44" s="41">
        <v>1.1000000000000001</v>
      </c>
      <c r="D44" s="23">
        <f>SUBTOTAL(9,D39:D43)</f>
        <v>0</v>
      </c>
      <c r="E44" s="24"/>
    </row>
    <row r="45" spans="1:5" ht="36" x14ac:dyDescent="0.3">
      <c r="A45" s="66" t="s">
        <v>148</v>
      </c>
      <c r="B45" s="85">
        <v>1470.2180000000001</v>
      </c>
      <c r="C45" s="43">
        <v>0.4</v>
      </c>
      <c r="D45" s="25"/>
      <c r="E45" s="24"/>
    </row>
    <row r="46" spans="1:5" s="76" customFormat="1" ht="36" x14ac:dyDescent="0.3">
      <c r="A46" s="67" t="s">
        <v>147</v>
      </c>
      <c r="B46" s="86">
        <v>500</v>
      </c>
      <c r="C46" s="56">
        <v>0.1</v>
      </c>
      <c r="D46" s="73"/>
      <c r="E46" s="75"/>
    </row>
    <row r="47" spans="1:5" ht="18" x14ac:dyDescent="0.3">
      <c r="A47" s="35" t="s">
        <v>5</v>
      </c>
      <c r="B47" s="79">
        <f>B43+B44+B45+B46</f>
        <v>8412.5169999999998</v>
      </c>
      <c r="C47" s="41">
        <f>C43+C44+C45+C46</f>
        <v>2.3200000000000003</v>
      </c>
      <c r="D47" s="23"/>
      <c r="E47" s="24"/>
    </row>
    <row r="48" spans="1:5" ht="27.75" customHeight="1" x14ac:dyDescent="0.3">
      <c r="A48" s="142" t="s">
        <v>77</v>
      </c>
      <c r="B48" s="143"/>
      <c r="C48" s="143"/>
      <c r="D48" s="143"/>
      <c r="E48" s="144"/>
    </row>
    <row r="49" spans="1:5" ht="36" x14ac:dyDescent="0.3">
      <c r="A49" s="65" t="s">
        <v>149</v>
      </c>
      <c r="B49" s="81">
        <v>2234.8090000000002</v>
      </c>
      <c r="C49" s="41">
        <v>0.6</v>
      </c>
      <c r="D49" s="26"/>
      <c r="E49" s="24"/>
    </row>
    <row r="50" spans="1:5" ht="36" x14ac:dyDescent="0.3">
      <c r="A50" s="37" t="s">
        <v>210</v>
      </c>
      <c r="B50" s="81">
        <v>4405.692</v>
      </c>
      <c r="C50" s="43">
        <v>1.2</v>
      </c>
      <c r="D50" s="25"/>
      <c r="E50" s="24"/>
    </row>
    <row r="51" spans="1:5" ht="18" x14ac:dyDescent="0.3">
      <c r="A51" s="36" t="s">
        <v>5</v>
      </c>
      <c r="B51" s="23">
        <f>B49+B50</f>
        <v>6640.5010000000002</v>
      </c>
      <c r="C51" s="41">
        <f>C49+C50</f>
        <v>1.7999999999999998</v>
      </c>
      <c r="D51" s="26"/>
      <c r="E51" s="24"/>
    </row>
    <row r="52" spans="1:5" ht="17.399999999999999" x14ac:dyDescent="0.3">
      <c r="A52" s="111" t="s">
        <v>78</v>
      </c>
      <c r="B52" s="112"/>
      <c r="C52" s="112"/>
      <c r="D52" s="112"/>
      <c r="E52" s="113"/>
    </row>
    <row r="53" spans="1:5" ht="36" x14ac:dyDescent="0.3">
      <c r="A53" s="65" t="s">
        <v>150</v>
      </c>
      <c r="B53" s="81">
        <v>6973.27</v>
      </c>
      <c r="C53" s="41">
        <v>1.8</v>
      </c>
      <c r="D53" s="23"/>
      <c r="E53" s="24"/>
    </row>
    <row r="54" spans="1:5" ht="36" x14ac:dyDescent="0.3">
      <c r="A54" s="37" t="s">
        <v>151</v>
      </c>
      <c r="B54" s="81">
        <v>2923.7130000000002</v>
      </c>
      <c r="C54" s="43">
        <v>0.9</v>
      </c>
      <c r="D54" s="25"/>
      <c r="E54" s="24"/>
    </row>
    <row r="55" spans="1:5" ht="18" x14ac:dyDescent="0.3">
      <c r="A55" s="36" t="s">
        <v>5</v>
      </c>
      <c r="B55" s="81">
        <f>B53+B54</f>
        <v>9896.9830000000002</v>
      </c>
      <c r="C55" s="41">
        <f>C53+C54</f>
        <v>2.7</v>
      </c>
      <c r="D55" s="23"/>
      <c r="E55" s="28"/>
    </row>
    <row r="56" spans="1:5" ht="17.399999999999999" x14ac:dyDescent="0.3">
      <c r="A56" s="93" t="s">
        <v>79</v>
      </c>
      <c r="B56" s="94"/>
      <c r="C56" s="94"/>
      <c r="D56" s="94"/>
      <c r="E56" s="95"/>
    </row>
    <row r="57" spans="1:5" ht="36" x14ac:dyDescent="0.3">
      <c r="A57" s="65" t="s">
        <v>152</v>
      </c>
      <c r="B57" s="87">
        <v>3675.5050000000001</v>
      </c>
      <c r="C57" s="42">
        <v>0.9</v>
      </c>
      <c r="D57" s="23"/>
      <c r="E57" s="28"/>
    </row>
    <row r="58" spans="1:5" ht="36" x14ac:dyDescent="0.3">
      <c r="A58" s="66" t="s">
        <v>153</v>
      </c>
      <c r="B58" s="85">
        <v>2223.328</v>
      </c>
      <c r="C58" s="41">
        <v>0.6</v>
      </c>
      <c r="D58" s="23"/>
      <c r="E58" s="28"/>
    </row>
    <row r="59" spans="1:5" ht="18" x14ac:dyDescent="0.3">
      <c r="A59" s="65" t="s">
        <v>11</v>
      </c>
      <c r="B59" s="81">
        <f>B57+B58</f>
        <v>5898.8330000000005</v>
      </c>
      <c r="C59" s="41">
        <f>C57+C58</f>
        <v>1.5</v>
      </c>
      <c r="D59" s="29"/>
      <c r="E59" s="24"/>
    </row>
    <row r="60" spans="1:5" ht="17.399999999999999" x14ac:dyDescent="0.3">
      <c r="A60" s="93" t="s">
        <v>80</v>
      </c>
      <c r="B60" s="94"/>
      <c r="C60" s="94"/>
      <c r="D60" s="94"/>
      <c r="E60" s="95"/>
    </row>
    <row r="61" spans="1:5" ht="36" x14ac:dyDescent="0.3">
      <c r="A61" s="65" t="s">
        <v>154</v>
      </c>
      <c r="B61" s="81">
        <v>4294.3469999999998</v>
      </c>
      <c r="C61" s="42">
        <v>1</v>
      </c>
      <c r="D61" s="23"/>
      <c r="E61" s="24"/>
    </row>
    <row r="62" spans="1:5" ht="36" x14ac:dyDescent="0.3">
      <c r="A62" s="65" t="s">
        <v>209</v>
      </c>
      <c r="B62" s="81">
        <v>1261.6010000000001</v>
      </c>
      <c r="C62" s="41">
        <v>0.3</v>
      </c>
      <c r="D62" s="23"/>
      <c r="E62" s="24"/>
    </row>
    <row r="63" spans="1:5" ht="36" x14ac:dyDescent="0.3">
      <c r="A63" s="66" t="s">
        <v>155</v>
      </c>
      <c r="B63" s="85">
        <v>3747.2510000000002</v>
      </c>
      <c r="C63" s="41">
        <v>0.9</v>
      </c>
      <c r="D63" s="29"/>
      <c r="E63" s="24"/>
    </row>
    <row r="64" spans="1:5" s="70" customFormat="1" ht="36" x14ac:dyDescent="0.3">
      <c r="A64" s="67" t="s">
        <v>139</v>
      </c>
      <c r="B64" s="88">
        <v>4429.7269999999999</v>
      </c>
      <c r="C64" s="56">
        <v>0.9</v>
      </c>
      <c r="D64" s="74"/>
      <c r="E64" s="59"/>
    </row>
    <row r="65" spans="1:5" ht="18" x14ac:dyDescent="0.3">
      <c r="A65" s="65" t="s">
        <v>11</v>
      </c>
      <c r="B65" s="81">
        <f>B61+B62+B63+B64</f>
        <v>13732.925999999999</v>
      </c>
      <c r="C65" s="41">
        <f>C61+C62+C63+C64</f>
        <v>3.1</v>
      </c>
      <c r="D65" s="23"/>
      <c r="E65" s="24"/>
    </row>
    <row r="66" spans="1:5" ht="19.5" customHeight="1" x14ac:dyDescent="0.3">
      <c r="A66" s="104" t="s">
        <v>81</v>
      </c>
      <c r="B66" s="104"/>
      <c r="C66" s="104"/>
      <c r="D66" s="104"/>
      <c r="E66" s="105"/>
    </row>
    <row r="67" spans="1:5" ht="36" x14ac:dyDescent="0.3">
      <c r="A67" s="37" t="s">
        <v>156</v>
      </c>
      <c r="B67" s="81">
        <v>3835.9209999999998</v>
      </c>
      <c r="C67" s="42">
        <v>1.4</v>
      </c>
      <c r="D67" s="23"/>
      <c r="E67" s="24"/>
    </row>
    <row r="68" spans="1:5" ht="36" x14ac:dyDescent="0.3">
      <c r="A68" s="66" t="s">
        <v>157</v>
      </c>
      <c r="B68" s="85">
        <v>3225.203</v>
      </c>
      <c r="C68" s="41">
        <v>0.9</v>
      </c>
      <c r="D68" s="23"/>
      <c r="E68" s="24"/>
    </row>
    <row r="69" spans="1:5" s="70" customFormat="1" ht="36" x14ac:dyDescent="0.3">
      <c r="A69" s="67" t="s">
        <v>138</v>
      </c>
      <c r="B69" s="88">
        <v>21.12</v>
      </c>
      <c r="C69" s="56"/>
      <c r="D69" s="71"/>
      <c r="E69" s="59"/>
    </row>
    <row r="70" spans="1:5" ht="18" x14ac:dyDescent="0.3">
      <c r="A70" s="65" t="s">
        <v>11</v>
      </c>
      <c r="B70" s="81">
        <f>B67+B68+B69</f>
        <v>7082.2439999999997</v>
      </c>
      <c r="C70" s="41">
        <f>C67+C68+C69</f>
        <v>2.2999999999999998</v>
      </c>
      <c r="D70" s="30"/>
      <c r="E70" s="24"/>
    </row>
    <row r="71" spans="1:5" ht="18" x14ac:dyDescent="0.3">
      <c r="A71" s="103" t="s">
        <v>82</v>
      </c>
      <c r="B71" s="116"/>
      <c r="C71" s="116"/>
      <c r="D71" s="116"/>
      <c r="E71" s="117"/>
    </row>
    <row r="72" spans="1:5" ht="36" x14ac:dyDescent="0.3">
      <c r="A72" s="37" t="s">
        <v>208</v>
      </c>
      <c r="B72" s="81">
        <v>3573.942</v>
      </c>
      <c r="C72" s="42">
        <v>0.7</v>
      </c>
      <c r="D72" s="23"/>
      <c r="E72" s="24"/>
    </row>
    <row r="73" spans="1:5" ht="36" x14ac:dyDescent="0.3">
      <c r="A73" s="65" t="s">
        <v>158</v>
      </c>
      <c r="B73" s="81">
        <v>3512.797</v>
      </c>
      <c r="C73" s="41">
        <v>0.8</v>
      </c>
      <c r="D73" s="23"/>
      <c r="E73" s="24"/>
    </row>
    <row r="74" spans="1:5" ht="36" x14ac:dyDescent="0.3">
      <c r="A74" s="66" t="s">
        <v>159</v>
      </c>
      <c r="B74" s="85">
        <v>2242.578</v>
      </c>
      <c r="C74" s="41">
        <v>0.5</v>
      </c>
      <c r="D74" s="30"/>
      <c r="E74" s="24"/>
    </row>
    <row r="75" spans="1:5" s="70" customFormat="1" ht="36" x14ac:dyDescent="0.3">
      <c r="A75" s="67" t="s">
        <v>140</v>
      </c>
      <c r="B75" s="88">
        <v>200</v>
      </c>
      <c r="C75" s="56">
        <v>0.1</v>
      </c>
      <c r="D75" s="73"/>
      <c r="E75" s="59"/>
    </row>
    <row r="76" spans="1:5" s="70" customFormat="1" ht="36" x14ac:dyDescent="0.3">
      <c r="A76" s="67" t="s">
        <v>188</v>
      </c>
      <c r="B76" s="88">
        <v>1224.578</v>
      </c>
      <c r="C76" s="56">
        <v>0.3</v>
      </c>
      <c r="D76" s="73"/>
      <c r="E76" s="59"/>
    </row>
    <row r="77" spans="1:5" ht="18" x14ac:dyDescent="0.3">
      <c r="A77" s="65" t="s">
        <v>11</v>
      </c>
      <c r="B77" s="81">
        <f>B72+B73+B74+B75+B76</f>
        <v>10753.894999999999</v>
      </c>
      <c r="C77" s="41">
        <f>C72+C73+C74+C75+C76</f>
        <v>2.4</v>
      </c>
      <c r="D77" s="23"/>
      <c r="E77" s="24"/>
    </row>
    <row r="78" spans="1:5" ht="19.5" customHeight="1" x14ac:dyDescent="0.3">
      <c r="A78" s="103" t="s">
        <v>83</v>
      </c>
      <c r="B78" s="104"/>
      <c r="C78" s="104"/>
      <c r="D78" s="104"/>
      <c r="E78" s="105"/>
    </row>
    <row r="79" spans="1:5" ht="36" x14ac:dyDescent="0.3">
      <c r="A79" s="65" t="s">
        <v>160</v>
      </c>
      <c r="B79" s="81">
        <v>3720.0929999999998</v>
      </c>
      <c r="C79" s="41">
        <v>1</v>
      </c>
      <c r="D79" s="23"/>
      <c r="E79" s="24"/>
    </row>
    <row r="80" spans="1:5" ht="36" x14ac:dyDescent="0.3">
      <c r="A80" s="66" t="s">
        <v>161</v>
      </c>
      <c r="B80" s="85">
        <v>2902.66</v>
      </c>
      <c r="C80" s="41">
        <v>0.7</v>
      </c>
      <c r="D80" s="30"/>
      <c r="E80" s="24"/>
    </row>
    <row r="81" spans="1:5" s="70" customFormat="1" ht="36" x14ac:dyDescent="0.3">
      <c r="A81" s="67" t="s">
        <v>141</v>
      </c>
      <c r="B81" s="88">
        <v>1647.9369999999999</v>
      </c>
      <c r="C81" s="64">
        <v>0.4</v>
      </c>
      <c r="D81" s="73"/>
      <c r="E81" s="59"/>
    </row>
    <row r="82" spans="1:5" ht="18" x14ac:dyDescent="0.3">
      <c r="A82" s="65" t="s">
        <v>11</v>
      </c>
      <c r="B82" s="81">
        <f>B79+B80+B81</f>
        <v>8270.6899999999987</v>
      </c>
      <c r="C82" s="42">
        <f>C79+C80+C81</f>
        <v>2.1</v>
      </c>
      <c r="D82" s="23"/>
      <c r="E82" s="24"/>
    </row>
    <row r="83" spans="1:5" ht="17.399999999999999" x14ac:dyDescent="0.3">
      <c r="A83" s="103" t="s">
        <v>84</v>
      </c>
      <c r="B83" s="104"/>
      <c r="C83" s="104"/>
      <c r="D83" s="104"/>
      <c r="E83" s="105"/>
    </row>
    <row r="84" spans="1:5" ht="54" x14ac:dyDescent="0.3">
      <c r="A84" s="37" t="s">
        <v>162</v>
      </c>
      <c r="B84" s="81">
        <v>5672.52</v>
      </c>
      <c r="C84" s="41">
        <v>1.5</v>
      </c>
      <c r="D84" s="30"/>
      <c r="E84" s="24"/>
    </row>
    <row r="85" spans="1:5" ht="36" x14ac:dyDescent="0.3">
      <c r="A85" s="66" t="s">
        <v>163</v>
      </c>
      <c r="B85" s="85">
        <v>1255.4649999999999</v>
      </c>
      <c r="C85" s="41">
        <v>0.3</v>
      </c>
      <c r="D85" s="23"/>
      <c r="E85" s="24"/>
    </row>
    <row r="86" spans="1:5" ht="18" x14ac:dyDescent="0.3">
      <c r="A86" s="65" t="s">
        <v>11</v>
      </c>
      <c r="B86" s="81">
        <f>B84+B85</f>
        <v>6927.9850000000006</v>
      </c>
      <c r="C86" s="42">
        <f>C84+C85</f>
        <v>1.8</v>
      </c>
      <c r="D86" s="23"/>
      <c r="E86" s="24"/>
    </row>
    <row r="87" spans="1:5" ht="17.399999999999999" x14ac:dyDescent="0.3">
      <c r="A87" s="103" t="s">
        <v>85</v>
      </c>
      <c r="B87" s="104"/>
      <c r="C87" s="104"/>
      <c r="D87" s="104"/>
      <c r="E87" s="105"/>
    </row>
    <row r="88" spans="1:5" ht="36" x14ac:dyDescent="0.3">
      <c r="A88" s="66" t="s">
        <v>211</v>
      </c>
      <c r="B88" s="85">
        <v>3977.8879999999999</v>
      </c>
      <c r="C88" s="41">
        <v>0.9</v>
      </c>
      <c r="D88" s="30"/>
      <c r="E88" s="24"/>
    </row>
    <row r="89" spans="1:5" ht="18" x14ac:dyDescent="0.3">
      <c r="A89" s="65" t="s">
        <v>11</v>
      </c>
      <c r="B89" s="81">
        <f>B88</f>
        <v>3977.8879999999999</v>
      </c>
      <c r="C89" s="41">
        <f>C88</f>
        <v>0.9</v>
      </c>
      <c r="D89" s="23"/>
      <c r="E89" s="24"/>
    </row>
    <row r="90" spans="1:5" ht="17.399999999999999" x14ac:dyDescent="0.3">
      <c r="A90" s="103" t="s">
        <v>86</v>
      </c>
      <c r="B90" s="104"/>
      <c r="C90" s="104"/>
      <c r="D90" s="104"/>
      <c r="E90" s="105"/>
    </row>
    <row r="91" spans="1:5" ht="36" x14ac:dyDescent="0.3">
      <c r="A91" s="37" t="s">
        <v>164</v>
      </c>
      <c r="B91" s="81">
        <v>3876.2370000000001</v>
      </c>
      <c r="C91" s="41">
        <v>1.2</v>
      </c>
      <c r="D91" s="23"/>
      <c r="E91" s="24"/>
    </row>
    <row r="92" spans="1:5" ht="36" x14ac:dyDescent="0.3">
      <c r="A92" s="66" t="s">
        <v>165</v>
      </c>
      <c r="B92" s="85">
        <v>1381.566</v>
      </c>
      <c r="C92" s="41">
        <v>0.5</v>
      </c>
      <c r="D92" s="31"/>
      <c r="E92" s="24"/>
    </row>
    <row r="93" spans="1:5" ht="18" x14ac:dyDescent="0.3">
      <c r="A93" s="65" t="s">
        <v>11</v>
      </c>
      <c r="B93" s="81">
        <f>B91+B92</f>
        <v>5257.8029999999999</v>
      </c>
      <c r="C93" s="41">
        <f>C91+C92</f>
        <v>1.7</v>
      </c>
      <c r="D93" s="23"/>
      <c r="E93" s="24"/>
    </row>
    <row r="94" spans="1:5" ht="18" x14ac:dyDescent="0.3">
      <c r="A94" s="103" t="s">
        <v>87</v>
      </c>
      <c r="B94" s="114"/>
      <c r="C94" s="114"/>
      <c r="D94" s="114"/>
      <c r="E94" s="115"/>
    </row>
    <row r="95" spans="1:5" ht="36" x14ac:dyDescent="0.3">
      <c r="A95" s="37" t="s">
        <v>166</v>
      </c>
      <c r="B95" s="81">
        <v>4993.3289999999997</v>
      </c>
      <c r="C95" s="41">
        <v>1.5</v>
      </c>
      <c r="D95" s="23"/>
      <c r="E95" s="24"/>
    </row>
    <row r="96" spans="1:5" ht="36" x14ac:dyDescent="0.3">
      <c r="A96" s="67" t="s">
        <v>167</v>
      </c>
      <c r="B96" s="88">
        <v>3935.2640000000001</v>
      </c>
      <c r="C96" s="56">
        <v>1.2</v>
      </c>
      <c r="D96" s="31"/>
      <c r="E96" s="24"/>
    </row>
    <row r="97" spans="1:5" ht="18" x14ac:dyDescent="0.3">
      <c r="A97" s="65" t="s">
        <v>11</v>
      </c>
      <c r="B97" s="81">
        <f>B95+B96</f>
        <v>8928.5930000000008</v>
      </c>
      <c r="C97" s="41">
        <f>C95+C96</f>
        <v>2.7</v>
      </c>
      <c r="D97" s="23"/>
      <c r="E97" s="24"/>
    </row>
    <row r="98" spans="1:5" ht="17.399999999999999" x14ac:dyDescent="0.3">
      <c r="A98" s="103" t="s">
        <v>88</v>
      </c>
      <c r="B98" s="104"/>
      <c r="C98" s="104"/>
      <c r="D98" s="104"/>
      <c r="E98" s="105"/>
    </row>
    <row r="99" spans="1:5" ht="36" x14ac:dyDescent="0.3">
      <c r="A99" s="65" t="s">
        <v>168</v>
      </c>
      <c r="B99" s="81">
        <v>3932.1010000000001</v>
      </c>
      <c r="C99" s="41">
        <v>0.9</v>
      </c>
      <c r="D99" s="23"/>
      <c r="E99" s="24"/>
    </row>
    <row r="100" spans="1:5" ht="36" x14ac:dyDescent="0.3">
      <c r="A100" s="66" t="s">
        <v>169</v>
      </c>
      <c r="B100" s="85">
        <v>4107.2629999999999</v>
      </c>
      <c r="C100" s="41">
        <v>0.7</v>
      </c>
      <c r="D100" s="31"/>
      <c r="E100" s="24"/>
    </row>
    <row r="101" spans="1:5" s="70" customFormat="1" ht="36" x14ac:dyDescent="0.3">
      <c r="A101" s="67" t="s">
        <v>143</v>
      </c>
      <c r="B101" s="88">
        <v>11.988</v>
      </c>
      <c r="C101" s="56"/>
      <c r="D101" s="72"/>
      <c r="E101" s="59"/>
    </row>
    <row r="102" spans="1:5" ht="18" x14ac:dyDescent="0.3">
      <c r="A102" s="65" t="s">
        <v>11</v>
      </c>
      <c r="B102" s="81">
        <f>B99+B100+B101</f>
        <v>8051.3519999999999</v>
      </c>
      <c r="C102" s="41">
        <f>C99+C100+C101</f>
        <v>1.6</v>
      </c>
      <c r="D102" s="23"/>
      <c r="E102" s="24"/>
    </row>
    <row r="103" spans="1:5" ht="17.399999999999999" x14ac:dyDescent="0.3">
      <c r="A103" s="103" t="s">
        <v>89</v>
      </c>
      <c r="B103" s="104"/>
      <c r="C103" s="104"/>
      <c r="D103" s="104"/>
      <c r="E103" s="105"/>
    </row>
    <row r="104" spans="1:5" ht="36" x14ac:dyDescent="0.3">
      <c r="A104" s="37" t="s">
        <v>170</v>
      </c>
      <c r="B104" s="81">
        <v>2624.846</v>
      </c>
      <c r="C104" s="42">
        <v>0.8</v>
      </c>
      <c r="D104" s="23"/>
      <c r="E104" s="24"/>
    </row>
    <row r="105" spans="1:5" ht="36" x14ac:dyDescent="0.3">
      <c r="A105" s="67" t="s">
        <v>171</v>
      </c>
      <c r="B105" s="85">
        <v>4849.3490000000002</v>
      </c>
      <c r="C105" s="41">
        <v>1.4</v>
      </c>
      <c r="D105" s="23"/>
      <c r="E105" s="24"/>
    </row>
    <row r="106" spans="1:5" s="70" customFormat="1" ht="36" x14ac:dyDescent="0.3">
      <c r="A106" s="67" t="s">
        <v>144</v>
      </c>
      <c r="B106" s="88">
        <v>12.288</v>
      </c>
      <c r="C106" s="56"/>
      <c r="D106" s="71"/>
      <c r="E106" s="59"/>
    </row>
    <row r="107" spans="1:5" ht="18" x14ac:dyDescent="0.3">
      <c r="A107" s="65" t="s">
        <v>11</v>
      </c>
      <c r="B107" s="81">
        <f>B104+B105+B106</f>
        <v>7486.4829999999993</v>
      </c>
      <c r="C107" s="41">
        <f>C104+C105+C106</f>
        <v>2.2000000000000002</v>
      </c>
      <c r="D107" s="31"/>
      <c r="E107" s="24"/>
    </row>
    <row r="108" spans="1:5" ht="17.399999999999999" x14ac:dyDescent="0.3">
      <c r="A108" s="103" t="s">
        <v>90</v>
      </c>
      <c r="B108" s="104"/>
      <c r="C108" s="104"/>
      <c r="D108" s="104"/>
      <c r="E108" s="105"/>
    </row>
    <row r="109" spans="1:5" ht="36" x14ac:dyDescent="0.3">
      <c r="A109" s="37" t="s">
        <v>172</v>
      </c>
      <c r="B109" s="81">
        <v>6501.8370000000004</v>
      </c>
      <c r="C109" s="41">
        <v>1.7</v>
      </c>
      <c r="D109" s="23"/>
      <c r="E109" s="24"/>
    </row>
    <row r="110" spans="1:5" ht="36" x14ac:dyDescent="0.3">
      <c r="A110" s="37" t="s">
        <v>173</v>
      </c>
      <c r="B110" s="81">
        <v>3622.2910000000002</v>
      </c>
      <c r="C110" s="41">
        <v>1</v>
      </c>
      <c r="D110" s="23"/>
      <c r="E110" s="24"/>
    </row>
    <row r="111" spans="1:5" ht="41.25" customHeight="1" x14ac:dyDescent="0.3">
      <c r="A111" s="66" t="s">
        <v>174</v>
      </c>
      <c r="B111" s="88">
        <v>3260.8049999999998</v>
      </c>
      <c r="C111" s="56">
        <v>0.9</v>
      </c>
      <c r="D111" s="23"/>
      <c r="E111" s="24"/>
    </row>
    <row r="112" spans="1:5" ht="18" x14ac:dyDescent="0.3">
      <c r="A112" s="65" t="s">
        <v>11</v>
      </c>
      <c r="B112" s="81">
        <f>B109+B110+B111</f>
        <v>13384.933000000001</v>
      </c>
      <c r="C112" s="41">
        <f>C109+C110+C111</f>
        <v>3.6</v>
      </c>
      <c r="D112" s="31"/>
      <c r="E112" s="24"/>
    </row>
    <row r="113" spans="1:5" ht="17.399999999999999" x14ac:dyDescent="0.3">
      <c r="A113" s="103" t="s">
        <v>91</v>
      </c>
      <c r="B113" s="104"/>
      <c r="C113" s="104"/>
      <c r="D113" s="104"/>
      <c r="E113" s="105"/>
    </row>
    <row r="114" spans="1:5" ht="36" x14ac:dyDescent="0.3">
      <c r="A114" s="65" t="s">
        <v>207</v>
      </c>
      <c r="B114" s="81">
        <v>6220.3370000000004</v>
      </c>
      <c r="C114" s="41">
        <v>1.5</v>
      </c>
      <c r="D114" s="23"/>
      <c r="E114" s="24"/>
    </row>
    <row r="115" spans="1:5" ht="36" x14ac:dyDescent="0.3">
      <c r="A115" s="65" t="s">
        <v>175</v>
      </c>
      <c r="B115" s="81">
        <v>2543.788</v>
      </c>
      <c r="C115" s="42">
        <v>0.7</v>
      </c>
      <c r="D115" s="23"/>
      <c r="E115" s="24"/>
    </row>
    <row r="116" spans="1:5" ht="36" x14ac:dyDescent="0.3">
      <c r="A116" s="65" t="s">
        <v>176</v>
      </c>
      <c r="B116" s="81">
        <v>2904.5430000000001</v>
      </c>
      <c r="C116" s="41">
        <v>0.7</v>
      </c>
      <c r="D116" s="23"/>
      <c r="E116" s="24"/>
    </row>
    <row r="117" spans="1:5" ht="18" x14ac:dyDescent="0.3">
      <c r="A117" s="65" t="s">
        <v>11</v>
      </c>
      <c r="B117" s="81">
        <f>B114+B115+B116</f>
        <v>11668.668</v>
      </c>
      <c r="C117" s="41">
        <f>C114+C115+C116</f>
        <v>2.9000000000000004</v>
      </c>
      <c r="D117" s="31"/>
      <c r="E117" s="24"/>
    </row>
    <row r="118" spans="1:5" ht="17.399999999999999" x14ac:dyDescent="0.3">
      <c r="A118" s="103" t="s">
        <v>92</v>
      </c>
      <c r="B118" s="104"/>
      <c r="C118" s="104"/>
      <c r="D118" s="104"/>
      <c r="E118" s="105"/>
    </row>
    <row r="119" spans="1:5" ht="36" x14ac:dyDescent="0.3">
      <c r="A119" s="65" t="s">
        <v>177</v>
      </c>
      <c r="B119" s="81">
        <v>1808.873</v>
      </c>
      <c r="C119" s="41">
        <v>0.3</v>
      </c>
      <c r="D119" s="23"/>
      <c r="E119" s="24"/>
    </row>
    <row r="120" spans="1:5" ht="36" x14ac:dyDescent="0.3">
      <c r="A120" s="65" t="s">
        <v>178</v>
      </c>
      <c r="B120" s="81">
        <v>2281.7429999999999</v>
      </c>
      <c r="C120" s="41">
        <v>0.5</v>
      </c>
      <c r="D120" s="23"/>
      <c r="E120" s="24"/>
    </row>
    <row r="121" spans="1:5" ht="55.5" customHeight="1" x14ac:dyDescent="0.3">
      <c r="A121" s="67" t="s">
        <v>179</v>
      </c>
      <c r="B121" s="85">
        <v>3514.3870000000002</v>
      </c>
      <c r="C121" s="42">
        <v>0.8</v>
      </c>
      <c r="D121" s="31"/>
      <c r="E121" s="24"/>
    </row>
    <row r="122" spans="1:5" ht="18" x14ac:dyDescent="0.3">
      <c r="A122" s="65" t="s">
        <v>11</v>
      </c>
      <c r="B122" s="81">
        <f>B119+B120+B121</f>
        <v>7605.0030000000006</v>
      </c>
      <c r="C122" s="42">
        <f>C119+C120+C121</f>
        <v>1.6</v>
      </c>
      <c r="D122" s="23"/>
      <c r="E122" s="24"/>
    </row>
    <row r="123" spans="1:5" ht="17.399999999999999" x14ac:dyDescent="0.3">
      <c r="A123" s="103" t="s">
        <v>93</v>
      </c>
      <c r="B123" s="104"/>
      <c r="C123" s="104"/>
      <c r="D123" s="104"/>
      <c r="E123" s="105"/>
    </row>
    <row r="124" spans="1:5" ht="36" x14ac:dyDescent="0.3">
      <c r="A124" s="65" t="s">
        <v>180</v>
      </c>
      <c r="B124" s="81">
        <v>853.827</v>
      </c>
      <c r="C124" s="41">
        <v>0.2</v>
      </c>
      <c r="D124" s="31"/>
      <c r="E124" s="24"/>
    </row>
    <row r="125" spans="1:5" ht="36" x14ac:dyDescent="0.3">
      <c r="A125" s="66" t="s">
        <v>181</v>
      </c>
      <c r="B125" s="85">
        <v>2970.174</v>
      </c>
      <c r="C125" s="41">
        <v>0.7</v>
      </c>
      <c r="D125" s="23"/>
      <c r="E125" s="24"/>
    </row>
    <row r="126" spans="1:5" ht="18" x14ac:dyDescent="0.3">
      <c r="A126" s="65" t="s">
        <v>11</v>
      </c>
      <c r="B126" s="81">
        <f>B124+B125</f>
        <v>3824.0010000000002</v>
      </c>
      <c r="C126" s="41">
        <f>C124+C125</f>
        <v>0.89999999999999991</v>
      </c>
      <c r="D126" s="23"/>
      <c r="E126" s="24"/>
    </row>
    <row r="127" spans="1:5" ht="17.399999999999999" x14ac:dyDescent="0.3">
      <c r="A127" s="103" t="s">
        <v>94</v>
      </c>
      <c r="B127" s="104"/>
      <c r="C127" s="104"/>
      <c r="D127" s="104"/>
      <c r="E127" s="105"/>
    </row>
    <row r="128" spans="1:5" ht="36" x14ac:dyDescent="0.3">
      <c r="A128" s="65" t="s">
        <v>182</v>
      </c>
      <c r="B128" s="81">
        <v>3071.902</v>
      </c>
      <c r="C128" s="41">
        <v>1</v>
      </c>
      <c r="D128" s="31"/>
      <c r="E128" s="24"/>
    </row>
    <row r="129" spans="1:5" ht="18" x14ac:dyDescent="0.3">
      <c r="A129" s="65" t="s">
        <v>11</v>
      </c>
      <c r="B129" s="81">
        <f>B128</f>
        <v>3071.902</v>
      </c>
      <c r="C129" s="44">
        <f>C128</f>
        <v>1</v>
      </c>
      <c r="D129" s="23"/>
      <c r="E129" s="24"/>
    </row>
    <row r="130" spans="1:5" ht="17.399999999999999" x14ac:dyDescent="0.3">
      <c r="A130" s="103" t="s">
        <v>95</v>
      </c>
      <c r="B130" s="104"/>
      <c r="C130" s="104"/>
      <c r="D130" s="104"/>
      <c r="E130" s="105"/>
    </row>
    <row r="131" spans="1:5" ht="54" x14ac:dyDescent="0.3">
      <c r="A131" s="65" t="s">
        <v>183</v>
      </c>
      <c r="B131" s="81">
        <v>3778.1610000000001</v>
      </c>
      <c r="C131" s="41">
        <v>1</v>
      </c>
      <c r="D131" s="23"/>
      <c r="E131" s="24"/>
    </row>
    <row r="132" spans="1:5" ht="36" x14ac:dyDescent="0.3">
      <c r="A132" s="65" t="s">
        <v>136</v>
      </c>
      <c r="B132" s="81">
        <v>1881.4559999999999</v>
      </c>
      <c r="C132" s="41">
        <v>0.5</v>
      </c>
      <c r="D132" s="23"/>
      <c r="E132" s="24"/>
    </row>
    <row r="133" spans="1:5" ht="18" x14ac:dyDescent="0.3">
      <c r="A133" s="65" t="s">
        <v>11</v>
      </c>
      <c r="B133" s="81">
        <f>B131+B132</f>
        <v>5659.6170000000002</v>
      </c>
      <c r="C133" s="41">
        <f>C131+C132</f>
        <v>1.5</v>
      </c>
      <c r="D133" s="31"/>
      <c r="E133" s="24"/>
    </row>
    <row r="134" spans="1:5" ht="17.399999999999999" x14ac:dyDescent="0.3">
      <c r="A134" s="103" t="s">
        <v>96</v>
      </c>
      <c r="B134" s="104"/>
      <c r="C134" s="104"/>
      <c r="D134" s="104"/>
      <c r="E134" s="105"/>
    </row>
    <row r="135" spans="1:5" ht="43.5" customHeight="1" x14ac:dyDescent="0.3">
      <c r="A135" s="65" t="s">
        <v>184</v>
      </c>
      <c r="B135" s="81">
        <v>7483.8220000000001</v>
      </c>
      <c r="C135" s="41">
        <v>1.8</v>
      </c>
      <c r="D135" s="23"/>
      <c r="E135" s="24"/>
    </row>
    <row r="136" spans="1:5" ht="54.75" customHeight="1" x14ac:dyDescent="0.3">
      <c r="A136" s="65" t="s">
        <v>185</v>
      </c>
      <c r="B136" s="81">
        <v>3438.297</v>
      </c>
      <c r="C136" s="41">
        <v>0.8</v>
      </c>
      <c r="D136" s="23"/>
      <c r="E136" s="24"/>
    </row>
    <row r="137" spans="1:5" ht="36" x14ac:dyDescent="0.3">
      <c r="A137" s="65" t="s">
        <v>137</v>
      </c>
      <c r="B137" s="84">
        <v>1912.6990000000001</v>
      </c>
      <c r="C137" s="41">
        <v>0.4</v>
      </c>
      <c r="D137" s="23"/>
      <c r="E137" s="24"/>
    </row>
    <row r="138" spans="1:5" s="70" customFormat="1" ht="36" x14ac:dyDescent="0.3">
      <c r="A138" s="37" t="s">
        <v>142</v>
      </c>
      <c r="B138" s="84">
        <v>1219.9079999999999</v>
      </c>
      <c r="C138" s="56">
        <v>0.3</v>
      </c>
      <c r="D138" s="57"/>
      <c r="E138" s="59"/>
    </row>
    <row r="139" spans="1:5" ht="18" x14ac:dyDescent="0.3">
      <c r="A139" s="65" t="s">
        <v>11</v>
      </c>
      <c r="B139" s="84">
        <f>B135+B136+B137+B138</f>
        <v>14054.726000000001</v>
      </c>
      <c r="C139" s="41">
        <f>C135+C136+C137+C138</f>
        <v>3.3</v>
      </c>
      <c r="D139" s="23"/>
      <c r="E139" s="24"/>
    </row>
    <row r="140" spans="1:5" ht="17.399999999999999" x14ac:dyDescent="0.3">
      <c r="A140" s="103" t="s">
        <v>97</v>
      </c>
      <c r="B140" s="104"/>
      <c r="C140" s="104"/>
      <c r="D140" s="104"/>
      <c r="E140" s="105"/>
    </row>
    <row r="141" spans="1:5" ht="36" x14ac:dyDescent="0.3">
      <c r="A141" s="37" t="s">
        <v>186</v>
      </c>
      <c r="B141" s="81">
        <v>4966.0569999999998</v>
      </c>
      <c r="C141" s="56">
        <v>1.1000000000000001</v>
      </c>
      <c r="D141" s="23"/>
      <c r="E141" s="24"/>
    </row>
    <row r="142" spans="1:5" ht="18" x14ac:dyDescent="0.3">
      <c r="A142" s="65" t="s">
        <v>11</v>
      </c>
      <c r="B142" s="81">
        <f>B141</f>
        <v>4966.0569999999998</v>
      </c>
      <c r="C142" s="56">
        <f>C141</f>
        <v>1.1000000000000001</v>
      </c>
      <c r="D142" s="23"/>
      <c r="E142" s="24"/>
    </row>
    <row r="143" spans="1:5" ht="36" x14ac:dyDescent="0.3">
      <c r="A143" s="65" t="s">
        <v>12</v>
      </c>
      <c r="B143" s="89">
        <f>B47+B51+B55+B59+B65+B70+B77+B82+B86+B89+B93+B97+B102+B107+B112+B117+B122+B126+B129+B133+B139+B142</f>
        <v>175553.59999999998</v>
      </c>
      <c r="C143" s="45">
        <f>C47+C51+C55+C59+C65+C70+C77+C82+C86+C89+C93+C97+C102+C107+C112+C117+C122+C126+C129+C133+C139+C142</f>
        <v>45.019999999999996</v>
      </c>
      <c r="D143" s="23"/>
      <c r="E143" s="24"/>
    </row>
    <row r="144" spans="1:5" ht="18" x14ac:dyDescent="0.3">
      <c r="A144" s="141" t="s">
        <v>98</v>
      </c>
      <c r="B144" s="132"/>
      <c r="C144" s="132"/>
      <c r="D144" s="132"/>
      <c r="E144" s="133"/>
    </row>
    <row r="145" spans="1:5" s="21" customFormat="1" ht="18" x14ac:dyDescent="0.3">
      <c r="A145" s="106" t="s">
        <v>99</v>
      </c>
      <c r="B145" s="107"/>
      <c r="C145" s="107"/>
      <c r="D145" s="107"/>
      <c r="E145" s="108"/>
    </row>
    <row r="146" spans="1:5" ht="18" x14ac:dyDescent="0.35">
      <c r="A146" s="33" t="s">
        <v>14</v>
      </c>
      <c r="B146" s="90">
        <v>519.64400000000001</v>
      </c>
      <c r="C146" s="43"/>
      <c r="D146" s="46"/>
      <c r="E146" s="47">
        <v>1230</v>
      </c>
    </row>
    <row r="147" spans="1:5" ht="18" x14ac:dyDescent="0.35">
      <c r="A147" s="34" t="s">
        <v>15</v>
      </c>
      <c r="B147" s="90">
        <v>340.57499999999999</v>
      </c>
      <c r="C147" s="43"/>
      <c r="D147" s="46"/>
      <c r="E147" s="47">
        <v>800</v>
      </c>
    </row>
    <row r="148" spans="1:5" ht="18" x14ac:dyDescent="0.35">
      <c r="A148" s="34" t="s">
        <v>16</v>
      </c>
      <c r="B148" s="90">
        <v>761.11900000000003</v>
      </c>
      <c r="C148" s="43"/>
      <c r="D148" s="46"/>
      <c r="E148" s="47">
        <v>2094</v>
      </c>
    </row>
    <row r="149" spans="1:5" ht="18" x14ac:dyDescent="0.35">
      <c r="A149" s="34" t="s">
        <v>5</v>
      </c>
      <c r="B149" s="90">
        <f>B146+B147+B148</f>
        <v>1621.3380000000002</v>
      </c>
      <c r="C149" s="43"/>
      <c r="D149" s="46"/>
      <c r="E149" s="47">
        <f>E146+E147+E148</f>
        <v>4124</v>
      </c>
    </row>
    <row r="150" spans="1:5" ht="17.399999999999999" x14ac:dyDescent="0.3">
      <c r="A150" s="93" t="s">
        <v>100</v>
      </c>
      <c r="B150" s="94"/>
      <c r="C150" s="94"/>
      <c r="D150" s="94"/>
      <c r="E150" s="95"/>
    </row>
    <row r="151" spans="1:5" ht="18" x14ac:dyDescent="0.35">
      <c r="A151" s="35" t="s">
        <v>43</v>
      </c>
      <c r="B151" s="57">
        <v>578.79999999999995</v>
      </c>
      <c r="C151" s="48"/>
      <c r="D151" s="49"/>
      <c r="E151" s="50">
        <v>958</v>
      </c>
    </row>
    <row r="152" spans="1:5" ht="18" x14ac:dyDescent="0.35">
      <c r="A152" s="35" t="s">
        <v>44</v>
      </c>
      <c r="B152" s="57">
        <v>382.2</v>
      </c>
      <c r="C152" s="48"/>
      <c r="D152" s="49"/>
      <c r="E152" s="50">
        <v>616</v>
      </c>
    </row>
    <row r="153" spans="1:5" ht="18" x14ac:dyDescent="0.35">
      <c r="A153" s="35" t="s">
        <v>48</v>
      </c>
      <c r="B153" s="57">
        <v>708.3</v>
      </c>
      <c r="C153" s="48"/>
      <c r="D153" s="49"/>
      <c r="E153" s="50">
        <v>1244</v>
      </c>
    </row>
    <row r="154" spans="1:5" ht="18" x14ac:dyDescent="0.35">
      <c r="A154" s="36" t="s">
        <v>5</v>
      </c>
      <c r="B154" s="23">
        <f>B151+B152+B153</f>
        <v>1669.3</v>
      </c>
      <c r="C154" s="43"/>
      <c r="D154" s="46"/>
      <c r="E154" s="47">
        <f>E151+E152+E153</f>
        <v>2818</v>
      </c>
    </row>
    <row r="155" spans="1:5" ht="18" x14ac:dyDescent="0.3">
      <c r="A155" s="93" t="s">
        <v>101</v>
      </c>
      <c r="B155" s="139"/>
      <c r="C155" s="139"/>
      <c r="D155" s="139"/>
      <c r="E155" s="140"/>
    </row>
    <row r="156" spans="1:5" ht="18" x14ac:dyDescent="0.35">
      <c r="A156" s="35" t="s">
        <v>130</v>
      </c>
      <c r="B156" s="57">
        <v>1399.1</v>
      </c>
      <c r="C156" s="48"/>
      <c r="D156" s="49"/>
      <c r="E156" s="51">
        <v>3200</v>
      </c>
    </row>
    <row r="157" spans="1:5" ht="18" x14ac:dyDescent="0.35">
      <c r="A157" s="35" t="s">
        <v>54</v>
      </c>
      <c r="B157" s="57">
        <v>788.26700000000005</v>
      </c>
      <c r="C157" s="48"/>
      <c r="D157" s="49"/>
      <c r="E157" s="51">
        <v>1800</v>
      </c>
    </row>
    <row r="158" spans="1:5" ht="18" x14ac:dyDescent="0.35">
      <c r="A158" s="35" t="s">
        <v>5</v>
      </c>
      <c r="B158" s="57">
        <f>B156+B157</f>
        <v>2187.3670000000002</v>
      </c>
      <c r="C158" s="48"/>
      <c r="D158" s="49"/>
      <c r="E158" s="51">
        <f>E156+E157</f>
        <v>5000</v>
      </c>
    </row>
    <row r="159" spans="1:5" ht="18" x14ac:dyDescent="0.3">
      <c r="A159" s="93" t="s">
        <v>102</v>
      </c>
      <c r="B159" s="139"/>
      <c r="C159" s="139"/>
      <c r="D159" s="139"/>
      <c r="E159" s="140"/>
    </row>
    <row r="160" spans="1:5" ht="18" x14ac:dyDescent="0.35">
      <c r="A160" s="35" t="s">
        <v>206</v>
      </c>
      <c r="B160" s="57">
        <v>1197.6859999999999</v>
      </c>
      <c r="C160" s="43"/>
      <c r="D160" s="46"/>
      <c r="E160" s="52">
        <v>2100</v>
      </c>
    </row>
    <row r="161" spans="1:5" ht="18" x14ac:dyDescent="0.35">
      <c r="A161" s="36" t="s">
        <v>5</v>
      </c>
      <c r="B161" s="91">
        <f>B160</f>
        <v>1197.6859999999999</v>
      </c>
      <c r="C161" s="43"/>
      <c r="D161" s="46"/>
      <c r="E161" s="52">
        <f>E160</f>
        <v>2100</v>
      </c>
    </row>
    <row r="162" spans="1:5" ht="18" x14ac:dyDescent="0.3">
      <c r="A162" s="93" t="s">
        <v>103</v>
      </c>
      <c r="B162" s="96"/>
      <c r="C162" s="96"/>
      <c r="D162" s="96"/>
      <c r="E162" s="97"/>
    </row>
    <row r="163" spans="1:5" ht="18" x14ac:dyDescent="0.35">
      <c r="A163" s="37" t="s">
        <v>27</v>
      </c>
      <c r="B163" s="91">
        <v>1359.7</v>
      </c>
      <c r="C163" s="43"/>
      <c r="D163" s="46"/>
      <c r="E163" s="52">
        <v>2428</v>
      </c>
    </row>
    <row r="164" spans="1:5" ht="18" x14ac:dyDescent="0.35">
      <c r="A164" s="37" t="s">
        <v>131</v>
      </c>
      <c r="B164" s="91">
        <v>745.39300000000003</v>
      </c>
      <c r="C164" s="43"/>
      <c r="D164" s="46"/>
      <c r="E164" s="52">
        <v>1706</v>
      </c>
    </row>
    <row r="165" spans="1:5" ht="18" x14ac:dyDescent="0.35">
      <c r="A165" s="36" t="s">
        <v>5</v>
      </c>
      <c r="B165" s="91">
        <f>B163+B164</f>
        <v>2105.0929999999998</v>
      </c>
      <c r="C165" s="43"/>
      <c r="D165" s="46"/>
      <c r="E165" s="52">
        <f>E163+E164</f>
        <v>4134</v>
      </c>
    </row>
    <row r="166" spans="1:5" ht="18" x14ac:dyDescent="0.3">
      <c r="A166" s="93" t="s">
        <v>104</v>
      </c>
      <c r="B166" s="96"/>
      <c r="C166" s="96"/>
      <c r="D166" s="96"/>
      <c r="E166" s="97"/>
    </row>
    <row r="167" spans="1:5" ht="18" x14ac:dyDescent="0.35">
      <c r="A167" s="35" t="s">
        <v>205</v>
      </c>
      <c r="B167" s="92">
        <v>623.4</v>
      </c>
      <c r="C167" s="48"/>
      <c r="D167" s="49"/>
      <c r="E167" s="51">
        <v>1044</v>
      </c>
    </row>
    <row r="168" spans="1:5" ht="18" x14ac:dyDescent="0.35">
      <c r="A168" s="35" t="s">
        <v>49</v>
      </c>
      <c r="B168" s="92">
        <v>623.36300000000006</v>
      </c>
      <c r="C168" s="48"/>
      <c r="D168" s="49"/>
      <c r="E168" s="51">
        <v>1080</v>
      </c>
    </row>
    <row r="169" spans="1:5" ht="18" x14ac:dyDescent="0.35">
      <c r="A169" s="35" t="s">
        <v>55</v>
      </c>
      <c r="B169" s="92">
        <v>392.4</v>
      </c>
      <c r="C169" s="48"/>
      <c r="D169" s="49"/>
      <c r="E169" s="51">
        <v>666</v>
      </c>
    </row>
    <row r="170" spans="1:5" ht="18" x14ac:dyDescent="0.35">
      <c r="A170" s="35" t="s">
        <v>5</v>
      </c>
      <c r="B170" s="92">
        <f>B167+B168+B169</f>
        <v>1639.163</v>
      </c>
      <c r="C170" s="48"/>
      <c r="D170" s="49"/>
      <c r="E170" s="51">
        <f>E167+E168+E169</f>
        <v>2790</v>
      </c>
    </row>
    <row r="171" spans="1:5" ht="18" x14ac:dyDescent="0.3">
      <c r="A171" s="93" t="s">
        <v>105</v>
      </c>
      <c r="B171" s="96"/>
      <c r="C171" s="96"/>
      <c r="D171" s="96"/>
      <c r="E171" s="97"/>
    </row>
    <row r="172" spans="1:5" ht="18" x14ac:dyDescent="0.35">
      <c r="A172" s="35" t="s">
        <v>203</v>
      </c>
      <c r="B172" s="91">
        <v>775.41800000000001</v>
      </c>
      <c r="C172" s="43"/>
      <c r="D172" s="46"/>
      <c r="E172" s="52">
        <v>1500</v>
      </c>
    </row>
    <row r="173" spans="1:5" ht="18" x14ac:dyDescent="0.35">
      <c r="A173" s="35" t="s">
        <v>204</v>
      </c>
      <c r="B173" s="91">
        <v>1195</v>
      </c>
      <c r="C173" s="43"/>
      <c r="D173" s="46"/>
      <c r="E173" s="52">
        <v>2262</v>
      </c>
    </row>
    <row r="174" spans="1:5" ht="18" x14ac:dyDescent="0.35">
      <c r="A174" s="36" t="s">
        <v>5</v>
      </c>
      <c r="B174" s="91">
        <f>B172+B173</f>
        <v>1970.4180000000001</v>
      </c>
      <c r="C174" s="43"/>
      <c r="D174" s="46"/>
      <c r="E174" s="52">
        <f>E172+E173</f>
        <v>3762</v>
      </c>
    </row>
    <row r="175" spans="1:5" ht="18" x14ac:dyDescent="0.3">
      <c r="A175" s="93" t="s">
        <v>106</v>
      </c>
      <c r="B175" s="96"/>
      <c r="C175" s="96"/>
      <c r="D175" s="96"/>
      <c r="E175" s="97"/>
    </row>
    <row r="176" spans="1:5" ht="18" x14ac:dyDescent="0.35">
      <c r="A176" s="38" t="s">
        <v>202</v>
      </c>
      <c r="B176" s="57">
        <v>781.76400000000001</v>
      </c>
      <c r="C176" s="48"/>
      <c r="D176" s="49"/>
      <c r="E176" s="51">
        <v>1136</v>
      </c>
    </row>
    <row r="177" spans="1:5" ht="18" x14ac:dyDescent="0.35">
      <c r="A177" s="38" t="s">
        <v>46</v>
      </c>
      <c r="B177" s="57">
        <v>788.6</v>
      </c>
      <c r="C177" s="48"/>
      <c r="D177" s="49"/>
      <c r="E177" s="51">
        <v>1482</v>
      </c>
    </row>
    <row r="178" spans="1:5" ht="18" x14ac:dyDescent="0.35">
      <c r="A178" s="35" t="s">
        <v>5</v>
      </c>
      <c r="B178" s="57">
        <f>B176+B177</f>
        <v>1570.364</v>
      </c>
      <c r="C178" s="48"/>
      <c r="D178" s="49"/>
      <c r="E178" s="51">
        <f>E176+E177</f>
        <v>2618</v>
      </c>
    </row>
    <row r="179" spans="1:5" ht="17.399999999999999" x14ac:dyDescent="0.3">
      <c r="A179" s="93" t="s">
        <v>107</v>
      </c>
      <c r="B179" s="94"/>
      <c r="C179" s="94"/>
      <c r="D179" s="94"/>
      <c r="E179" s="95"/>
    </row>
    <row r="180" spans="1:5" ht="18" x14ac:dyDescent="0.35">
      <c r="A180" s="39" t="s">
        <v>201</v>
      </c>
      <c r="B180" s="23">
        <v>727.89800000000002</v>
      </c>
      <c r="C180" s="43"/>
      <c r="D180" s="46"/>
      <c r="E180" s="52">
        <v>1036</v>
      </c>
    </row>
    <row r="181" spans="1:5" ht="18" x14ac:dyDescent="0.35">
      <c r="A181" s="39" t="s">
        <v>28</v>
      </c>
      <c r="B181" s="57">
        <v>1000</v>
      </c>
      <c r="C181" s="43"/>
      <c r="D181" s="46"/>
      <c r="E181" s="51">
        <v>1529</v>
      </c>
    </row>
    <row r="182" spans="1:5" ht="18" x14ac:dyDescent="0.35">
      <c r="A182" s="39" t="s">
        <v>5</v>
      </c>
      <c r="B182" s="23">
        <f>B180+B181</f>
        <v>1727.8980000000001</v>
      </c>
      <c r="C182" s="43"/>
      <c r="D182" s="46"/>
      <c r="E182" s="52">
        <f>E180+E181</f>
        <v>2565</v>
      </c>
    </row>
    <row r="183" spans="1:5" ht="17.399999999999999" x14ac:dyDescent="0.3">
      <c r="A183" s="98" t="s">
        <v>108</v>
      </c>
      <c r="B183" s="99"/>
      <c r="C183" s="99"/>
      <c r="D183" s="99"/>
      <c r="E183" s="100"/>
    </row>
    <row r="184" spans="1:5" ht="18" x14ac:dyDescent="0.35">
      <c r="A184" s="40" t="s">
        <v>17</v>
      </c>
      <c r="B184" s="57">
        <v>814.96400000000006</v>
      </c>
      <c r="C184" s="48"/>
      <c r="D184" s="49"/>
      <c r="E184" s="51">
        <v>1910</v>
      </c>
    </row>
    <row r="185" spans="1:5" ht="18" x14ac:dyDescent="0.35">
      <c r="A185" s="40" t="s">
        <v>5</v>
      </c>
      <c r="B185" s="57">
        <f>B184</f>
        <v>814.96400000000006</v>
      </c>
      <c r="C185" s="48"/>
      <c r="D185" s="49"/>
      <c r="E185" s="51">
        <f>E184</f>
        <v>1910</v>
      </c>
    </row>
    <row r="186" spans="1:5" ht="17.399999999999999" x14ac:dyDescent="0.3">
      <c r="A186" s="93" t="s">
        <v>109</v>
      </c>
      <c r="B186" s="94"/>
      <c r="C186" s="94"/>
      <c r="D186" s="94"/>
      <c r="E186" s="95"/>
    </row>
    <row r="187" spans="1:5" ht="18" x14ac:dyDescent="0.35">
      <c r="A187" s="35" t="s">
        <v>18</v>
      </c>
      <c r="B187" s="23">
        <v>224.261</v>
      </c>
      <c r="C187" s="43"/>
      <c r="D187" s="46"/>
      <c r="E187" s="52">
        <v>387</v>
      </c>
    </row>
    <row r="188" spans="1:5" ht="18" x14ac:dyDescent="0.35">
      <c r="A188" s="35" t="s">
        <v>200</v>
      </c>
      <c r="B188" s="23">
        <v>271.27699999999999</v>
      </c>
      <c r="C188" s="43"/>
      <c r="D188" s="46"/>
      <c r="E188" s="52">
        <v>454</v>
      </c>
    </row>
    <row r="189" spans="1:5" ht="18" x14ac:dyDescent="0.35">
      <c r="A189" s="35" t="s">
        <v>199</v>
      </c>
      <c r="B189" s="23">
        <v>407.3</v>
      </c>
      <c r="C189" s="43"/>
      <c r="D189" s="46"/>
      <c r="E189" s="52">
        <v>294</v>
      </c>
    </row>
    <row r="190" spans="1:5" ht="18" x14ac:dyDescent="0.35">
      <c r="A190" s="40" t="s">
        <v>198</v>
      </c>
      <c r="B190" s="23">
        <v>188.184</v>
      </c>
      <c r="C190" s="43"/>
      <c r="D190" s="46"/>
      <c r="E190" s="52">
        <v>96</v>
      </c>
    </row>
    <row r="191" spans="1:5" s="70" customFormat="1" ht="18" x14ac:dyDescent="0.35">
      <c r="A191" s="40" t="s">
        <v>187</v>
      </c>
      <c r="B191" s="57">
        <v>1457.588</v>
      </c>
      <c r="C191" s="48"/>
      <c r="D191" s="49"/>
      <c r="E191" s="51">
        <v>3150</v>
      </c>
    </row>
    <row r="192" spans="1:5" ht="18" x14ac:dyDescent="0.35">
      <c r="A192" s="39" t="s">
        <v>5</v>
      </c>
      <c r="B192" s="23">
        <f>B187+B188+B189+B190+B191</f>
        <v>2548.6099999999997</v>
      </c>
      <c r="C192" s="43"/>
      <c r="D192" s="46"/>
      <c r="E192" s="52">
        <f>E187+E188+E189+E190+E191</f>
        <v>4381</v>
      </c>
    </row>
    <row r="193" spans="1:5" ht="18" x14ac:dyDescent="0.3">
      <c r="A193" s="98" t="s">
        <v>110</v>
      </c>
      <c r="B193" s="101"/>
      <c r="C193" s="101"/>
      <c r="D193" s="101"/>
      <c r="E193" s="102"/>
    </row>
    <row r="194" spans="1:5" ht="18" x14ac:dyDescent="0.35">
      <c r="A194" s="39" t="s">
        <v>50</v>
      </c>
      <c r="B194" s="23">
        <v>1161.327</v>
      </c>
      <c r="C194" s="43"/>
      <c r="D194" s="46"/>
      <c r="E194" s="52">
        <v>2386</v>
      </c>
    </row>
    <row r="195" spans="1:5" ht="18" x14ac:dyDescent="0.35">
      <c r="A195" s="39" t="s">
        <v>19</v>
      </c>
      <c r="B195" s="23">
        <v>479.28199999999998</v>
      </c>
      <c r="C195" s="43"/>
      <c r="D195" s="46"/>
      <c r="E195" s="52">
        <v>924</v>
      </c>
    </row>
    <row r="196" spans="1:5" ht="18" x14ac:dyDescent="0.35">
      <c r="A196" s="39" t="s">
        <v>24</v>
      </c>
      <c r="B196" s="57">
        <v>430.995</v>
      </c>
      <c r="C196" s="43"/>
      <c r="D196" s="46"/>
      <c r="E196" s="51">
        <v>978</v>
      </c>
    </row>
    <row r="197" spans="1:5" ht="18" x14ac:dyDescent="0.35">
      <c r="A197" s="36" t="s">
        <v>5</v>
      </c>
      <c r="B197" s="23">
        <f>B194+B195+B196</f>
        <v>2071.6039999999998</v>
      </c>
      <c r="C197" s="43"/>
      <c r="D197" s="46"/>
      <c r="E197" s="52">
        <f>E194+E195+E196</f>
        <v>4288</v>
      </c>
    </row>
    <row r="198" spans="1:5" ht="18" x14ac:dyDescent="0.3">
      <c r="A198" s="93" t="s">
        <v>111</v>
      </c>
      <c r="B198" s="96"/>
      <c r="C198" s="96"/>
      <c r="D198" s="96"/>
      <c r="E198" s="97"/>
    </row>
    <row r="199" spans="1:5" ht="18" x14ac:dyDescent="0.35">
      <c r="A199" s="36" t="s">
        <v>20</v>
      </c>
      <c r="B199" s="23">
        <v>582.20000000000005</v>
      </c>
      <c r="C199" s="43"/>
      <c r="D199" s="46"/>
      <c r="E199" s="47">
        <v>972</v>
      </c>
    </row>
    <row r="200" spans="1:5" ht="18" x14ac:dyDescent="0.35">
      <c r="A200" s="39" t="s">
        <v>45</v>
      </c>
      <c r="B200" s="23">
        <v>290.697</v>
      </c>
      <c r="C200" s="43"/>
      <c r="D200" s="46"/>
      <c r="E200" s="47">
        <v>504</v>
      </c>
    </row>
    <row r="201" spans="1:5" ht="18" x14ac:dyDescent="0.35">
      <c r="A201" s="39" t="s">
        <v>21</v>
      </c>
      <c r="B201" s="23">
        <v>389.2</v>
      </c>
      <c r="C201" s="43"/>
      <c r="D201" s="46"/>
      <c r="E201" s="47">
        <v>666</v>
      </c>
    </row>
    <row r="202" spans="1:5" ht="18" x14ac:dyDescent="0.35">
      <c r="A202" s="39" t="s">
        <v>22</v>
      </c>
      <c r="B202" s="23">
        <v>279.33600000000001</v>
      </c>
      <c r="C202" s="43"/>
      <c r="D202" s="46"/>
      <c r="E202" s="47">
        <v>588</v>
      </c>
    </row>
    <row r="203" spans="1:5" ht="18" x14ac:dyDescent="0.35">
      <c r="A203" s="39" t="s">
        <v>23</v>
      </c>
      <c r="B203" s="23">
        <v>192.27099999999999</v>
      </c>
      <c r="C203" s="43"/>
      <c r="D203" s="46"/>
      <c r="E203" s="47">
        <v>318</v>
      </c>
    </row>
    <row r="204" spans="1:5" ht="18" x14ac:dyDescent="0.35">
      <c r="A204" s="39" t="s">
        <v>5</v>
      </c>
      <c r="B204" s="23">
        <f>B199+B200+B201+B202+B203</f>
        <v>1733.704</v>
      </c>
      <c r="C204" s="43"/>
      <c r="D204" s="46"/>
      <c r="E204" s="47">
        <f>E199+E200+E201+E202+E203</f>
        <v>3048</v>
      </c>
    </row>
    <row r="205" spans="1:5" ht="18" x14ac:dyDescent="0.3">
      <c r="A205" s="98" t="s">
        <v>112</v>
      </c>
      <c r="B205" s="101"/>
      <c r="C205" s="101"/>
      <c r="D205" s="101"/>
      <c r="E205" s="102"/>
    </row>
    <row r="206" spans="1:5" ht="18.75" customHeight="1" x14ac:dyDescent="0.35">
      <c r="A206" s="40" t="s">
        <v>126</v>
      </c>
      <c r="B206" s="57">
        <v>850.4</v>
      </c>
      <c r="C206" s="48"/>
      <c r="D206" s="49"/>
      <c r="E206" s="51">
        <v>2034</v>
      </c>
    </row>
    <row r="207" spans="1:5" ht="18" x14ac:dyDescent="0.35">
      <c r="A207" s="40" t="s">
        <v>113</v>
      </c>
      <c r="B207" s="57">
        <v>838.6</v>
      </c>
      <c r="C207" s="48"/>
      <c r="D207" s="49"/>
      <c r="E207" s="51">
        <v>2262</v>
      </c>
    </row>
    <row r="208" spans="1:5" ht="18" x14ac:dyDescent="0.35">
      <c r="A208" s="40" t="s">
        <v>5</v>
      </c>
      <c r="B208" s="57">
        <f>B206+B207</f>
        <v>1689</v>
      </c>
      <c r="C208" s="48"/>
      <c r="D208" s="49"/>
      <c r="E208" s="51">
        <f>E206+E207</f>
        <v>4296</v>
      </c>
    </row>
    <row r="209" spans="1:5" ht="18" x14ac:dyDescent="0.3">
      <c r="A209" s="98" t="s">
        <v>115</v>
      </c>
      <c r="B209" s="101"/>
      <c r="C209" s="101"/>
      <c r="D209" s="101"/>
      <c r="E209" s="102"/>
    </row>
    <row r="210" spans="1:5" ht="18" x14ac:dyDescent="0.35">
      <c r="A210" s="40" t="s">
        <v>114</v>
      </c>
      <c r="B210" s="57">
        <v>977.6</v>
      </c>
      <c r="C210" s="48"/>
      <c r="D210" s="49"/>
      <c r="E210" s="51">
        <v>1550</v>
      </c>
    </row>
    <row r="211" spans="1:5" ht="18" x14ac:dyDescent="0.35">
      <c r="A211" s="40" t="s">
        <v>25</v>
      </c>
      <c r="B211" s="57">
        <v>755.38300000000004</v>
      </c>
      <c r="C211" s="48"/>
      <c r="D211" s="49"/>
      <c r="E211" s="51">
        <v>1252</v>
      </c>
    </row>
    <row r="212" spans="1:5" ht="18" x14ac:dyDescent="0.35">
      <c r="A212" s="40" t="s">
        <v>26</v>
      </c>
      <c r="B212" s="57">
        <v>993.2</v>
      </c>
      <c r="C212" s="48"/>
      <c r="D212" s="49"/>
      <c r="E212" s="51">
        <v>1989</v>
      </c>
    </row>
    <row r="213" spans="1:5" ht="18" x14ac:dyDescent="0.35">
      <c r="A213" s="39" t="s">
        <v>5</v>
      </c>
      <c r="B213" s="23">
        <f>B210+B211+B212</f>
        <v>2726.183</v>
      </c>
      <c r="C213" s="43"/>
      <c r="D213" s="46"/>
      <c r="E213" s="52">
        <f>E210+E211+E212</f>
        <v>4791</v>
      </c>
    </row>
    <row r="214" spans="1:5" ht="18" x14ac:dyDescent="0.3">
      <c r="A214" s="98" t="s">
        <v>116</v>
      </c>
      <c r="B214" s="101"/>
      <c r="C214" s="101"/>
      <c r="D214" s="101"/>
      <c r="E214" s="102"/>
    </row>
    <row r="215" spans="1:5" ht="18" x14ac:dyDescent="0.35">
      <c r="A215" s="40" t="s">
        <v>47</v>
      </c>
      <c r="B215" s="57">
        <v>417.8</v>
      </c>
      <c r="C215" s="48"/>
      <c r="D215" s="49"/>
      <c r="E215" s="51">
        <v>986</v>
      </c>
    </row>
    <row r="216" spans="1:5" ht="18" x14ac:dyDescent="0.35">
      <c r="A216" s="40" t="s">
        <v>56</v>
      </c>
      <c r="B216" s="57">
        <v>551.89800000000002</v>
      </c>
      <c r="C216" s="48"/>
      <c r="D216" s="49"/>
      <c r="E216" s="51">
        <v>1314</v>
      </c>
    </row>
    <row r="217" spans="1:5" ht="18" x14ac:dyDescent="0.35">
      <c r="A217" s="39" t="s">
        <v>197</v>
      </c>
      <c r="B217" s="23">
        <v>151.74700000000001</v>
      </c>
      <c r="C217" s="43"/>
      <c r="D217" s="46"/>
      <c r="E217" s="52">
        <v>200</v>
      </c>
    </row>
    <row r="218" spans="1:5" ht="18" x14ac:dyDescent="0.35">
      <c r="A218" s="39" t="s">
        <v>196</v>
      </c>
      <c r="B218" s="23">
        <v>179.25700000000001</v>
      </c>
      <c r="C218" s="43"/>
      <c r="D218" s="46"/>
      <c r="E218" s="52">
        <v>450</v>
      </c>
    </row>
    <row r="219" spans="1:5" ht="18" x14ac:dyDescent="0.35">
      <c r="A219" s="39" t="s">
        <v>195</v>
      </c>
      <c r="B219" s="23">
        <v>522.1</v>
      </c>
      <c r="C219" s="43"/>
      <c r="D219" s="46"/>
      <c r="E219" s="52">
        <v>1187</v>
      </c>
    </row>
    <row r="220" spans="1:5" ht="18" x14ac:dyDescent="0.35">
      <c r="A220" s="39" t="s">
        <v>194</v>
      </c>
      <c r="B220" s="23">
        <v>528.35</v>
      </c>
      <c r="C220" s="43"/>
      <c r="D220" s="46"/>
      <c r="E220" s="52">
        <v>1167</v>
      </c>
    </row>
    <row r="221" spans="1:5" ht="18" x14ac:dyDescent="0.35">
      <c r="A221" s="39" t="s">
        <v>193</v>
      </c>
      <c r="B221" s="57">
        <v>158.78100000000001</v>
      </c>
      <c r="C221" s="43"/>
      <c r="D221" s="46"/>
      <c r="E221" s="51">
        <v>396</v>
      </c>
    </row>
    <row r="222" spans="1:5" ht="18" x14ac:dyDescent="0.35">
      <c r="A222" s="39" t="s">
        <v>5</v>
      </c>
      <c r="B222" s="23">
        <f>B215+B216+B217+B218+B219+B220+B221</f>
        <v>2509.933</v>
      </c>
      <c r="C222" s="43"/>
      <c r="D222" s="46"/>
      <c r="E222" s="52">
        <f>E215+E216+E217+E218+E219+E220+E221</f>
        <v>5700</v>
      </c>
    </row>
    <row r="223" spans="1:5" ht="18" x14ac:dyDescent="0.3">
      <c r="A223" s="98" t="s">
        <v>117</v>
      </c>
      <c r="B223" s="101"/>
      <c r="C223" s="101"/>
      <c r="D223" s="101"/>
      <c r="E223" s="102"/>
    </row>
    <row r="224" spans="1:5" ht="18" x14ac:dyDescent="0.35">
      <c r="A224" s="40" t="s">
        <v>41</v>
      </c>
      <c r="B224" s="57">
        <v>868.9</v>
      </c>
      <c r="C224" s="48"/>
      <c r="D224" s="49"/>
      <c r="E224" s="51">
        <v>1330</v>
      </c>
    </row>
    <row r="225" spans="1:5" ht="18" x14ac:dyDescent="0.35">
      <c r="A225" s="40" t="s">
        <v>42</v>
      </c>
      <c r="B225" s="57">
        <v>767.072</v>
      </c>
      <c r="C225" s="48"/>
      <c r="D225" s="49"/>
      <c r="E225" s="51">
        <v>1170</v>
      </c>
    </row>
    <row r="226" spans="1:5" ht="18" x14ac:dyDescent="0.35">
      <c r="A226" s="40" t="s">
        <v>5</v>
      </c>
      <c r="B226" s="57">
        <f>B224+B225</f>
        <v>1635.972</v>
      </c>
      <c r="C226" s="48"/>
      <c r="D226" s="49"/>
      <c r="E226" s="51">
        <f>E224+E225</f>
        <v>2500</v>
      </c>
    </row>
    <row r="227" spans="1:5" ht="18" x14ac:dyDescent="0.3">
      <c r="A227" s="98" t="s">
        <v>118</v>
      </c>
      <c r="B227" s="101"/>
      <c r="C227" s="101"/>
      <c r="D227" s="101"/>
      <c r="E227" s="102"/>
    </row>
    <row r="228" spans="1:5" ht="18" x14ac:dyDescent="0.35">
      <c r="A228" s="39" t="s">
        <v>192</v>
      </c>
      <c r="B228" s="23">
        <v>829.7</v>
      </c>
      <c r="C228" s="43"/>
      <c r="D228" s="46"/>
      <c r="E228" s="52">
        <v>1890</v>
      </c>
    </row>
    <row r="229" spans="1:5" ht="18" x14ac:dyDescent="0.35">
      <c r="A229" s="39" t="s">
        <v>191</v>
      </c>
      <c r="B229" s="23">
        <v>121.9</v>
      </c>
      <c r="C229" s="43"/>
      <c r="D229" s="46"/>
      <c r="E229" s="52">
        <v>277</v>
      </c>
    </row>
    <row r="230" spans="1:5" ht="18" x14ac:dyDescent="0.35">
      <c r="A230" s="39" t="s">
        <v>5</v>
      </c>
      <c r="B230" s="23">
        <f>B228+B229</f>
        <v>951.6</v>
      </c>
      <c r="C230" s="43"/>
      <c r="D230" s="46"/>
      <c r="E230" s="52">
        <f>E228+E229</f>
        <v>2167</v>
      </c>
    </row>
    <row r="231" spans="1:5" ht="18" x14ac:dyDescent="0.3">
      <c r="A231" s="98" t="s">
        <v>119</v>
      </c>
      <c r="B231" s="101"/>
      <c r="C231" s="101"/>
      <c r="D231" s="101"/>
      <c r="E231" s="102"/>
    </row>
    <row r="232" spans="1:5" ht="18" x14ac:dyDescent="0.35">
      <c r="A232" s="39" t="s">
        <v>190</v>
      </c>
      <c r="B232" s="23">
        <v>710.77099999999996</v>
      </c>
      <c r="C232" s="43"/>
      <c r="D232" s="46"/>
      <c r="E232" s="52">
        <v>1170</v>
      </c>
    </row>
    <row r="233" spans="1:5" ht="18" x14ac:dyDescent="0.35">
      <c r="A233" s="39" t="s">
        <v>5</v>
      </c>
      <c r="B233" s="23">
        <f>B232</f>
        <v>710.77099999999996</v>
      </c>
      <c r="C233" s="43"/>
      <c r="D233" s="46"/>
      <c r="E233" s="52">
        <f>E232</f>
        <v>1170</v>
      </c>
    </row>
    <row r="234" spans="1:5" ht="18" x14ac:dyDescent="0.3">
      <c r="A234" s="98" t="s">
        <v>120</v>
      </c>
      <c r="B234" s="101"/>
      <c r="C234" s="101"/>
      <c r="D234" s="101"/>
      <c r="E234" s="102"/>
    </row>
    <row r="235" spans="1:5" ht="18" x14ac:dyDescent="0.35">
      <c r="A235" s="39" t="s">
        <v>189</v>
      </c>
      <c r="B235" s="23">
        <v>1122.0119999999999</v>
      </c>
      <c r="C235" s="43"/>
      <c r="D235" s="46"/>
      <c r="E235" s="52">
        <v>1967</v>
      </c>
    </row>
    <row r="236" spans="1:5" ht="18" x14ac:dyDescent="0.35">
      <c r="A236" s="39" t="s">
        <v>5</v>
      </c>
      <c r="B236" s="23">
        <f>B235</f>
        <v>1122.0119999999999</v>
      </c>
      <c r="C236" s="43"/>
      <c r="D236" s="46"/>
      <c r="E236" s="52">
        <f>E235</f>
        <v>1967</v>
      </c>
    </row>
    <row r="237" spans="1:5" ht="18" x14ac:dyDescent="0.3">
      <c r="A237" s="98" t="s">
        <v>121</v>
      </c>
      <c r="B237" s="101"/>
      <c r="C237" s="101"/>
      <c r="D237" s="101"/>
      <c r="E237" s="102"/>
    </row>
    <row r="238" spans="1:5" ht="18" x14ac:dyDescent="0.35">
      <c r="A238" s="39" t="s">
        <v>37</v>
      </c>
      <c r="B238" s="23">
        <v>1370.586</v>
      </c>
      <c r="C238" s="43"/>
      <c r="D238" s="46"/>
      <c r="E238" s="52">
        <v>3120</v>
      </c>
    </row>
    <row r="239" spans="1:5" ht="18" x14ac:dyDescent="0.35">
      <c r="A239" s="39" t="s">
        <v>38</v>
      </c>
      <c r="B239" s="23">
        <v>1393.482</v>
      </c>
      <c r="C239" s="43"/>
      <c r="D239" s="46"/>
      <c r="E239" s="52">
        <v>1507.5</v>
      </c>
    </row>
    <row r="240" spans="1:5" ht="18" x14ac:dyDescent="0.35">
      <c r="A240" s="39" t="s">
        <v>5</v>
      </c>
      <c r="B240" s="23">
        <f>B238+B239</f>
        <v>2764.0680000000002</v>
      </c>
      <c r="C240" s="43"/>
      <c r="D240" s="46"/>
      <c r="E240" s="52">
        <f>E238+E239</f>
        <v>4627.5</v>
      </c>
    </row>
    <row r="241" spans="1:5" ht="18" x14ac:dyDescent="0.3">
      <c r="A241" s="98" t="s">
        <v>122</v>
      </c>
      <c r="B241" s="101"/>
      <c r="C241" s="101"/>
      <c r="D241" s="101"/>
      <c r="E241" s="102"/>
    </row>
    <row r="242" spans="1:5" ht="18" x14ac:dyDescent="0.35">
      <c r="A242" s="39" t="s">
        <v>29</v>
      </c>
      <c r="B242" s="57">
        <v>543.93700000000001</v>
      </c>
      <c r="C242" s="43"/>
      <c r="D242" s="46"/>
      <c r="E242" s="51">
        <v>1277</v>
      </c>
    </row>
    <row r="243" spans="1:5" ht="18" x14ac:dyDescent="0.35">
      <c r="A243" s="39" t="s">
        <v>30</v>
      </c>
      <c r="B243" s="23">
        <v>144.881</v>
      </c>
      <c r="C243" s="43"/>
      <c r="D243" s="46"/>
      <c r="E243" s="52">
        <v>333</v>
      </c>
    </row>
    <row r="244" spans="1:5" ht="18" x14ac:dyDescent="0.35">
      <c r="A244" s="36" t="s">
        <v>123</v>
      </c>
      <c r="B244" s="57">
        <v>350.87599999999998</v>
      </c>
      <c r="C244" s="43"/>
      <c r="D244" s="46"/>
      <c r="E244" s="51">
        <v>800</v>
      </c>
    </row>
    <row r="245" spans="1:5" ht="18" x14ac:dyDescent="0.35">
      <c r="A245" s="36" t="s">
        <v>31</v>
      </c>
      <c r="B245" s="23">
        <v>174.4</v>
      </c>
      <c r="C245" s="43"/>
      <c r="D245" s="46"/>
      <c r="E245" s="52">
        <v>401</v>
      </c>
    </row>
    <row r="246" spans="1:5" ht="18" x14ac:dyDescent="0.35">
      <c r="A246" s="36" t="s">
        <v>5</v>
      </c>
      <c r="B246" s="23">
        <f>B242+B243+B244+B245</f>
        <v>1214.0940000000001</v>
      </c>
      <c r="C246" s="43"/>
      <c r="D246" s="46"/>
      <c r="E246" s="52">
        <f>E242+E243+E244+E245</f>
        <v>2811</v>
      </c>
    </row>
    <row r="247" spans="1:5" ht="17.399999999999999" x14ac:dyDescent="0.3">
      <c r="A247" s="93" t="s">
        <v>124</v>
      </c>
      <c r="B247" s="94"/>
      <c r="C247" s="94"/>
      <c r="D247" s="94"/>
      <c r="E247" s="95"/>
    </row>
    <row r="248" spans="1:5" ht="18" x14ac:dyDescent="0.35">
      <c r="A248" s="36" t="s">
        <v>34</v>
      </c>
      <c r="B248" s="23">
        <v>4279.7209999999995</v>
      </c>
      <c r="C248" s="43"/>
      <c r="D248" s="46"/>
      <c r="E248" s="52">
        <v>8533</v>
      </c>
    </row>
    <row r="249" spans="1:5" ht="18" x14ac:dyDescent="0.35">
      <c r="A249" s="36" t="s">
        <v>57</v>
      </c>
      <c r="B249" s="23">
        <v>1056.6199999999999</v>
      </c>
      <c r="C249" s="43"/>
      <c r="D249" s="46"/>
      <c r="E249" s="52">
        <v>1925</v>
      </c>
    </row>
    <row r="250" spans="1:5" ht="18" x14ac:dyDescent="0.35">
      <c r="A250" s="36" t="s">
        <v>58</v>
      </c>
      <c r="B250" s="23">
        <v>1782.0309999999999</v>
      </c>
      <c r="C250" s="43"/>
      <c r="D250" s="46"/>
      <c r="E250" s="52">
        <v>3056</v>
      </c>
    </row>
    <row r="251" spans="1:5" ht="18" x14ac:dyDescent="0.35">
      <c r="A251" s="36" t="s">
        <v>59</v>
      </c>
      <c r="B251" s="23">
        <v>379.12299999999999</v>
      </c>
      <c r="C251" s="43"/>
      <c r="D251" s="46"/>
      <c r="E251" s="52">
        <v>789</v>
      </c>
    </row>
    <row r="252" spans="1:5" ht="18" x14ac:dyDescent="0.35">
      <c r="A252" s="36" t="s">
        <v>5</v>
      </c>
      <c r="B252" s="23">
        <f>B248+B249+B250+B251</f>
        <v>7497.494999999999</v>
      </c>
      <c r="C252" s="43"/>
      <c r="D252" s="46"/>
      <c r="E252" s="52">
        <f>E248+E249+E250+E251</f>
        <v>14303</v>
      </c>
    </row>
    <row r="253" spans="1:5" ht="17.399999999999999" x14ac:dyDescent="0.3">
      <c r="A253" s="93" t="s">
        <v>125</v>
      </c>
      <c r="B253" s="94"/>
      <c r="C253" s="94"/>
      <c r="D253" s="94"/>
      <c r="E253" s="95"/>
    </row>
    <row r="254" spans="1:5" ht="18" x14ac:dyDescent="0.35">
      <c r="A254" s="36" t="s">
        <v>32</v>
      </c>
      <c r="B254" s="23">
        <v>818.6</v>
      </c>
      <c r="C254" s="43"/>
      <c r="D254" s="46"/>
      <c r="E254" s="52">
        <v>1349</v>
      </c>
    </row>
    <row r="255" spans="1:5" ht="18" x14ac:dyDescent="0.35">
      <c r="A255" s="36" t="s">
        <v>33</v>
      </c>
      <c r="B255" s="23">
        <v>1017.5</v>
      </c>
      <c r="C255" s="43"/>
      <c r="D255" s="46"/>
      <c r="E255" s="52">
        <v>1652</v>
      </c>
    </row>
    <row r="256" spans="1:5" ht="18" x14ac:dyDescent="0.35">
      <c r="A256" s="36" t="s">
        <v>35</v>
      </c>
      <c r="B256" s="23">
        <v>1023.679</v>
      </c>
      <c r="C256" s="43"/>
      <c r="D256" s="46"/>
      <c r="E256" s="52">
        <v>1652</v>
      </c>
    </row>
    <row r="257" spans="1:5" ht="18" x14ac:dyDescent="0.35">
      <c r="A257" s="36" t="s">
        <v>36</v>
      </c>
      <c r="B257" s="23">
        <v>825.9</v>
      </c>
      <c r="C257" s="43"/>
      <c r="D257" s="46"/>
      <c r="E257" s="52">
        <v>1236</v>
      </c>
    </row>
    <row r="258" spans="1:5" ht="18" x14ac:dyDescent="0.35">
      <c r="A258" s="36" t="s">
        <v>52</v>
      </c>
      <c r="B258" s="23">
        <v>438.2</v>
      </c>
      <c r="C258" s="43"/>
      <c r="D258" s="46"/>
      <c r="E258" s="52">
        <v>744</v>
      </c>
    </row>
    <row r="259" spans="1:5" ht="18" x14ac:dyDescent="0.35">
      <c r="A259" s="36" t="s">
        <v>53</v>
      </c>
      <c r="B259" s="23">
        <v>434.48399999999998</v>
      </c>
      <c r="C259" s="43"/>
      <c r="D259" s="46"/>
      <c r="E259" s="52">
        <v>744</v>
      </c>
    </row>
    <row r="260" spans="1:5" ht="18" x14ac:dyDescent="0.35">
      <c r="A260" s="36" t="s">
        <v>5</v>
      </c>
      <c r="B260" s="23">
        <f>B259+B258+B257+B256+B255+B254</f>
        <v>4558.3630000000003</v>
      </c>
      <c r="C260" s="43"/>
      <c r="D260" s="46"/>
      <c r="E260" s="52">
        <f>E259+E258+E257+E256+E255+E254</f>
        <v>7377</v>
      </c>
    </row>
    <row r="261" spans="1:5" ht="36" x14ac:dyDescent="0.3">
      <c r="A261" s="36" t="s">
        <v>40</v>
      </c>
      <c r="B261" s="83">
        <f>B149+B154+B158+B161+B165+B170+B174+B178+B182+B185+B192+B197+B204+B208+B213+B222+B226+B230+B233+B236+B240+B246+B252+B260</f>
        <v>50237</v>
      </c>
      <c r="C261" s="43"/>
      <c r="D261" s="46"/>
      <c r="E261" s="54">
        <f>E149+E154+E158+E161+E165+E170+E174+E178+E182+E185+E192+E197+E204+E208+E213+E222+E226+E230+E233+E236+E240+E246+E252+E260</f>
        <v>95247.5</v>
      </c>
    </row>
    <row r="262" spans="1:5" ht="36" x14ac:dyDescent="0.3">
      <c r="A262" s="36" t="s">
        <v>39</v>
      </c>
      <c r="B262" s="83">
        <f>B261+B143</f>
        <v>225790.59999999998</v>
      </c>
      <c r="C262" s="53">
        <f>C143</f>
        <v>45.019999999999996</v>
      </c>
      <c r="D262" s="46"/>
      <c r="E262" s="54">
        <f>E261</f>
        <v>95247.5</v>
      </c>
    </row>
    <row r="263" spans="1:5" ht="18" x14ac:dyDescent="0.3">
      <c r="A263" s="20" t="s">
        <v>13</v>
      </c>
      <c r="B263" s="83">
        <f>B262+B39</f>
        <v>262980.59999999998</v>
      </c>
      <c r="C263" s="53">
        <f>C262</f>
        <v>45.019999999999996</v>
      </c>
      <c r="D263" s="46"/>
      <c r="E263" s="55">
        <f>E39+E262</f>
        <v>114526.5</v>
      </c>
    </row>
    <row r="264" spans="1:5" ht="18" x14ac:dyDescent="0.3">
      <c r="A264" s="20"/>
      <c r="B264" s="13"/>
      <c r="C264" s="11"/>
      <c r="D264" s="14"/>
      <c r="E264" s="8"/>
    </row>
    <row r="265" spans="1:5" ht="18" x14ac:dyDescent="0.3">
      <c r="A265" s="15"/>
      <c r="B265" s="16"/>
    </row>
    <row r="266" spans="1:5" ht="18" x14ac:dyDescent="0.35">
      <c r="A266" s="60"/>
    </row>
    <row r="267" spans="1:5" ht="18" x14ac:dyDescent="0.35">
      <c r="A267" s="61" t="s">
        <v>134</v>
      </c>
      <c r="D267" s="22"/>
    </row>
    <row r="268" spans="1:5" ht="18" x14ac:dyDescent="0.35">
      <c r="A268" s="60" t="s">
        <v>128</v>
      </c>
      <c r="D268" s="62"/>
      <c r="E268" s="62" t="s">
        <v>135</v>
      </c>
    </row>
    <row r="269" spans="1:5" x14ac:dyDescent="0.3">
      <c r="A269" s="15"/>
    </row>
    <row r="270" spans="1:5" x14ac:dyDescent="0.3">
      <c r="A270" s="18"/>
    </row>
    <row r="271" spans="1:5" x14ac:dyDescent="0.3">
      <c r="A271" s="15"/>
    </row>
  </sheetData>
  <mergeCells count="69">
    <mergeCell ref="A223:E223"/>
    <mergeCell ref="A227:E227"/>
    <mergeCell ref="A231:E231"/>
    <mergeCell ref="D7:E7"/>
    <mergeCell ref="A150:E150"/>
    <mergeCell ref="A155:E155"/>
    <mergeCell ref="A159:E159"/>
    <mergeCell ref="A144:E144"/>
    <mergeCell ref="A48:E48"/>
    <mergeCell ref="A26:E26"/>
    <mergeCell ref="A25:E25"/>
    <mergeCell ref="A35:E35"/>
    <mergeCell ref="A90:E90"/>
    <mergeCell ref="A87:E87"/>
    <mergeCell ref="A14:E14"/>
    <mergeCell ref="A34:E34"/>
    <mergeCell ref="D3:E3"/>
    <mergeCell ref="D4:E4"/>
    <mergeCell ref="A42:E42"/>
    <mergeCell ref="A40:E40"/>
    <mergeCell ref="A41:E41"/>
    <mergeCell ref="A8:D8"/>
    <mergeCell ref="A10:A11"/>
    <mergeCell ref="B10:B11"/>
    <mergeCell ref="C10:E10"/>
    <mergeCell ref="A9:E9"/>
    <mergeCell ref="A30:E30"/>
    <mergeCell ref="A31:E31"/>
    <mergeCell ref="A12:E12"/>
    <mergeCell ref="A13:E13"/>
    <mergeCell ref="D5:E5"/>
    <mergeCell ref="D6:E6"/>
    <mergeCell ref="A19:E19"/>
    <mergeCell ref="A127:E127"/>
    <mergeCell ref="A118:E118"/>
    <mergeCell ref="A113:E113"/>
    <mergeCell ref="A108:E108"/>
    <mergeCell ref="A103:E103"/>
    <mergeCell ref="A52:E52"/>
    <mergeCell ref="A123:E123"/>
    <mergeCell ref="A98:E98"/>
    <mergeCell ref="A94:E94"/>
    <mergeCell ref="A66:E66"/>
    <mergeCell ref="A71:E71"/>
    <mergeCell ref="A60:E60"/>
    <mergeCell ref="A56:E56"/>
    <mergeCell ref="A78:E78"/>
    <mergeCell ref="A83:E83"/>
    <mergeCell ref="A130:E130"/>
    <mergeCell ref="A134:E134"/>
    <mergeCell ref="A140:E140"/>
    <mergeCell ref="A175:E175"/>
    <mergeCell ref="A145:E145"/>
    <mergeCell ref="A253:E253"/>
    <mergeCell ref="A247:E247"/>
    <mergeCell ref="A162:E162"/>
    <mergeCell ref="A166:E166"/>
    <mergeCell ref="A171:E171"/>
    <mergeCell ref="A179:E179"/>
    <mergeCell ref="A183:E183"/>
    <mergeCell ref="A186:E186"/>
    <mergeCell ref="A193:E193"/>
    <mergeCell ref="A198:E198"/>
    <mergeCell ref="A205:E205"/>
    <mergeCell ref="A234:E234"/>
    <mergeCell ref="A237:E237"/>
    <mergeCell ref="A241:E241"/>
    <mergeCell ref="A209:E209"/>
    <mergeCell ref="A214:E214"/>
  </mergeCells>
  <printOptions horizontalCentered="1"/>
  <pageMargins left="0.78740157480314965" right="0.31496062992125984" top="0.39370078740157483" bottom="0.39370078740157483" header="0.31496062992125984" footer="0.31496062992125984"/>
  <pageSetup paperSize="9" scale="58" fitToHeight="0" orientation="portrait" r:id="rId1"/>
  <headerFooter>
    <oddFooter>&amp;R&amp;P</oddFooter>
  </headerFooter>
  <rowBreaks count="5" manualBreakCount="5">
    <brk id="47" max="4" man="1"/>
    <brk id="88" max="4" man="1"/>
    <brk id="129" max="4" man="1"/>
    <brk id="185" max="4" man="1"/>
    <brk id="2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субвенція</vt:lpstr>
      <vt:lpstr>субвенція!Заголовки_для_друку</vt:lpstr>
      <vt:lpstr>субвенція!Область_друку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</cp:lastModifiedBy>
  <cp:lastPrinted>2018-08-17T12:38:03Z</cp:lastPrinted>
  <dcterms:created xsi:type="dcterms:W3CDTF">2017-08-10T07:55:42Z</dcterms:created>
  <dcterms:modified xsi:type="dcterms:W3CDTF">2018-12-18T06:47:22Z</dcterms:modified>
</cp:coreProperties>
</file>